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pto Financiero\Portal de transparencia\2025\Plantilla Ejec. Presupuestaria RCM y CMT\"/>
    </mc:Choice>
  </mc:AlternateContent>
  <bookViews>
    <workbookView xWindow="-120" yWindow="-120" windowWidth="29040" windowHeight="15840"/>
  </bookViews>
  <sheets>
    <sheet name="30042025RADIOCLM" sheetId="6" r:id="rId1"/>
  </sheets>
  <definedNames>
    <definedName name="_xlnm.Print_Area" localSheetId="0">'30042025RADIOCLM'!$B$1:$M$236</definedName>
    <definedName name="_xlnm.Print_Titles" localSheetId="0">'30042025RADIOCLM'!$2:$3</definedName>
  </definedNames>
  <calcPr calcId="152511"/>
</workbook>
</file>

<file path=xl/calcChain.xml><?xml version="1.0" encoding="utf-8"?>
<calcChain xmlns="http://schemas.openxmlformats.org/spreadsheetml/2006/main">
  <c r="J221" i="6" l="1"/>
  <c r="H223" i="6" l="1"/>
  <c r="H54" i="6" l="1"/>
  <c r="H52" i="6"/>
  <c r="H51" i="6" l="1"/>
  <c r="H128" i="6" l="1"/>
  <c r="J201" i="6" l="1"/>
  <c r="J200" i="6" s="1"/>
  <c r="J41" i="6" l="1"/>
  <c r="J156" i="6"/>
  <c r="I128" i="6" l="1"/>
  <c r="H219" i="6"/>
  <c r="H221" i="6" s="1"/>
  <c r="I219" i="6"/>
  <c r="I235" i="6" l="1"/>
  <c r="J169" i="6" l="1"/>
  <c r="J155" i="6" s="1"/>
  <c r="J54" i="6"/>
  <c r="J52" i="6"/>
  <c r="J51" i="6" l="1"/>
  <c r="L228" i="6"/>
  <c r="L227" i="6"/>
  <c r="L226" i="6"/>
  <c r="L225" i="6"/>
  <c r="L224" i="6"/>
  <c r="J223" i="6"/>
  <c r="L223" i="6" s="1"/>
  <c r="L222" i="6"/>
  <c r="L220" i="6"/>
  <c r="L218" i="6"/>
  <c r="L217" i="6"/>
  <c r="L216" i="6"/>
  <c r="L215" i="6"/>
  <c r="L214" i="6"/>
  <c r="L213" i="6"/>
  <c r="L212" i="6"/>
  <c r="L211" i="6"/>
  <c r="L210" i="6"/>
  <c r="L209" i="6"/>
  <c r="L208" i="6"/>
  <c r="L207" i="6"/>
  <c r="L206" i="6"/>
  <c r="L205" i="6"/>
  <c r="L204" i="6"/>
  <c r="L203" i="6"/>
  <c r="L202" i="6"/>
  <c r="L201" i="6"/>
  <c r="L200" i="6"/>
  <c r="L199" i="6"/>
  <c r="L198" i="6"/>
  <c r="J197" i="6"/>
  <c r="L197" i="6" s="1"/>
  <c r="L196" i="6"/>
  <c r="L195" i="6"/>
  <c r="L194" i="6"/>
  <c r="L193" i="6"/>
  <c r="L192" i="6"/>
  <c r="L191" i="6"/>
  <c r="L190" i="6"/>
  <c r="L189" i="6"/>
  <c r="L188" i="6"/>
  <c r="L187" i="6"/>
  <c r="L186" i="6"/>
  <c r="L185" i="6"/>
  <c r="L184" i="6"/>
  <c r="L183" i="6"/>
  <c r="L182" i="6"/>
  <c r="L181" i="6"/>
  <c r="L180" i="6"/>
  <c r="L179" i="6"/>
  <c r="L178" i="6"/>
  <c r="L177" i="6"/>
  <c r="L176" i="6"/>
  <c r="L175" i="6"/>
  <c r="L174" i="6"/>
  <c r="L173" i="6"/>
  <c r="L172" i="6"/>
  <c r="L171" i="6"/>
  <c r="L170" i="6"/>
  <c r="L169" i="6"/>
  <c r="L168" i="6"/>
  <c r="L167" i="6"/>
  <c r="L166" i="6"/>
  <c r="L165" i="6"/>
  <c r="L164" i="6"/>
  <c r="L163" i="6"/>
  <c r="L162" i="6"/>
  <c r="L161" i="6"/>
  <c r="L160" i="6"/>
  <c r="L159" i="6"/>
  <c r="L158" i="6"/>
  <c r="L157" i="6"/>
  <c r="L156" i="6"/>
  <c r="L155" i="6"/>
  <c r="L154" i="6"/>
  <c r="L153" i="6"/>
  <c r="L152" i="6"/>
  <c r="L151" i="6"/>
  <c r="L150" i="6"/>
  <c r="L149" i="6"/>
  <c r="L148" i="6"/>
  <c r="L147" i="6"/>
  <c r="L146" i="6"/>
  <c r="L145" i="6"/>
  <c r="L144" i="6"/>
  <c r="L143" i="6"/>
  <c r="L142" i="6"/>
  <c r="L141" i="6"/>
  <c r="L140" i="6"/>
  <c r="L139" i="6"/>
  <c r="L138" i="6"/>
  <c r="L137" i="6"/>
  <c r="L136" i="6"/>
  <c r="L135" i="6"/>
  <c r="L134" i="6"/>
  <c r="L133" i="6"/>
  <c r="L132" i="6"/>
  <c r="L131" i="6"/>
  <c r="L130" i="6"/>
  <c r="L129" i="6"/>
  <c r="L127" i="6"/>
  <c r="L126" i="6"/>
  <c r="L125" i="6"/>
  <c r="L124" i="6"/>
  <c r="L123" i="6"/>
  <c r="L122" i="6"/>
  <c r="L121" i="6"/>
  <c r="L120" i="6"/>
  <c r="L119" i="6"/>
  <c r="L118" i="6"/>
  <c r="L117" i="6"/>
  <c r="L116" i="6"/>
  <c r="L115" i="6"/>
  <c r="L114" i="6"/>
  <c r="L113" i="6"/>
  <c r="L112" i="6"/>
  <c r="L111" i="6"/>
  <c r="L110" i="6"/>
  <c r="L109" i="6"/>
  <c r="L108" i="6"/>
  <c r="L107" i="6"/>
  <c r="L106" i="6"/>
  <c r="L105" i="6"/>
  <c r="L104" i="6"/>
  <c r="L103" i="6"/>
  <c r="J102" i="6"/>
  <c r="L102" i="6" s="1"/>
  <c r="L101" i="6"/>
  <c r="L100" i="6"/>
  <c r="L99" i="6"/>
  <c r="J98" i="6"/>
  <c r="L98" i="6" s="1"/>
  <c r="L97" i="6"/>
  <c r="L96" i="6"/>
  <c r="L95" i="6"/>
  <c r="L94" i="6"/>
  <c r="L93" i="6"/>
  <c r="L92" i="6"/>
  <c r="L91" i="6"/>
  <c r="L90" i="6"/>
  <c r="J89" i="6"/>
  <c r="L89" i="6" s="1"/>
  <c r="L88" i="6"/>
  <c r="L87" i="6"/>
  <c r="L86" i="6"/>
  <c r="L85" i="6"/>
  <c r="J84" i="6"/>
  <c r="L84" i="6" s="1"/>
  <c r="L83" i="6"/>
  <c r="L82" i="6"/>
  <c r="L81" i="6"/>
  <c r="L80" i="6"/>
  <c r="L79" i="6"/>
  <c r="L78" i="6"/>
  <c r="L77" i="6"/>
  <c r="L76" i="6"/>
  <c r="L75" i="6"/>
  <c r="L74" i="6"/>
  <c r="J73" i="6"/>
  <c r="L73" i="6" s="1"/>
  <c r="L71" i="6"/>
  <c r="L70" i="6"/>
  <c r="L69" i="6"/>
  <c r="L68" i="6"/>
  <c r="L67" i="6"/>
  <c r="L66" i="6"/>
  <c r="L65" i="6"/>
  <c r="L64" i="6"/>
  <c r="J63" i="6"/>
  <c r="L63" i="6" s="1"/>
  <c r="L62" i="6"/>
  <c r="L61" i="6"/>
  <c r="L60" i="6"/>
  <c r="J59" i="6"/>
  <c r="L59" i="6" s="1"/>
  <c r="L57" i="6"/>
  <c r="L56" i="6"/>
  <c r="L53" i="6"/>
  <c r="L52" i="6"/>
  <c r="L50" i="6"/>
  <c r="L49" i="6"/>
  <c r="L48" i="6"/>
  <c r="L47" i="6"/>
  <c r="L46" i="6"/>
  <c r="L45" i="6"/>
  <c r="L44" i="6"/>
  <c r="L43" i="6"/>
  <c r="L42" i="6"/>
  <c r="L41" i="6"/>
  <c r="L40" i="6"/>
  <c r="L39" i="6"/>
  <c r="L38" i="6"/>
  <c r="L37" i="6"/>
  <c r="L36" i="6"/>
  <c r="L35" i="6"/>
  <c r="L34" i="6"/>
  <c r="L33" i="6"/>
  <c r="L32" i="6"/>
  <c r="L31" i="6"/>
  <c r="J30" i="6"/>
  <c r="L30" i="6" s="1"/>
  <c r="L29" i="6"/>
  <c r="L28" i="6"/>
  <c r="L27" i="6"/>
  <c r="L26" i="6"/>
  <c r="L25" i="6"/>
  <c r="L24" i="6"/>
  <c r="L22" i="6"/>
  <c r="L21" i="6"/>
  <c r="L20" i="6"/>
  <c r="L19" i="6"/>
  <c r="L18" i="6"/>
  <c r="J17" i="6"/>
  <c r="L17" i="6" s="1"/>
  <c r="L16" i="6"/>
  <c r="J15" i="6"/>
  <c r="L15" i="6" s="1"/>
  <c r="L14" i="6"/>
  <c r="L13" i="6"/>
  <c r="L12" i="6"/>
  <c r="L11" i="6"/>
  <c r="L10" i="6"/>
  <c r="L9" i="6"/>
  <c r="L8" i="6"/>
  <c r="L7" i="6"/>
  <c r="J6" i="6"/>
  <c r="L6" i="6" s="1"/>
  <c r="J219" i="6" l="1"/>
  <c r="L219" i="6" s="1"/>
  <c r="J23" i="6"/>
  <c r="L23" i="6" s="1"/>
  <c r="J5" i="6"/>
  <c r="J72" i="6"/>
  <c r="L72" i="6" s="1"/>
  <c r="J58" i="6"/>
  <c r="L58" i="6" s="1"/>
  <c r="J128" i="6" l="1"/>
  <c r="J229" i="6" s="1"/>
  <c r="J235" i="6"/>
  <c r="L5" i="6"/>
  <c r="L55" i="6" l="1"/>
  <c r="H229" i="6"/>
  <c r="H235" i="6" l="1"/>
  <c r="L235" i="6" s="1"/>
  <c r="L128" i="6"/>
  <c r="L54" i="6"/>
  <c r="L51" i="6"/>
</calcChain>
</file>

<file path=xl/sharedStrings.xml><?xml version="1.0" encoding="utf-8"?>
<sst xmlns="http://schemas.openxmlformats.org/spreadsheetml/2006/main" count="223" uniqueCount="221">
  <si>
    <t>Operaciones Continuadas</t>
  </si>
  <si>
    <t>% EJEC.</t>
  </si>
  <si>
    <t>1. Importe neto de la cifra de negocios</t>
  </si>
  <si>
    <t>a. Ventas</t>
  </si>
  <si>
    <t>700     Ventas de mercaderías</t>
  </si>
  <si>
    <t>701     Ventas de productos terminados</t>
  </si>
  <si>
    <t>702     Ventas de productos semiterminados</t>
  </si>
  <si>
    <t>703     Ventas de subproductos y residuos</t>
  </si>
  <si>
    <t>704     Ventas de envases y embalajes</t>
  </si>
  <si>
    <t>(706)   Descuentos sobre ventas por pronto pago</t>
  </si>
  <si>
    <t>(708)   Devoluciones de ventas y operaciones similares</t>
  </si>
  <si>
    <t>(709)   “Rappels” sobre ventas</t>
  </si>
  <si>
    <t>b. Prestaciones de servicio</t>
  </si>
  <si>
    <t>2. Variación de exist. de prod. terminados y en curso de fabricación</t>
  </si>
  <si>
    <t>(6930) Pérdidas por deterioro de productos terminados y en curso de fabricación</t>
  </si>
  <si>
    <t>71       Variación De Existencias</t>
  </si>
  <si>
    <t>7930   Reversión del deterioro de productos terminados y en curso de fabricación</t>
  </si>
  <si>
    <t>3. Trabajos realizados por la empresa para su activo</t>
  </si>
  <si>
    <t>73       Trabajos realizados para la empresa</t>
  </si>
  <si>
    <t>4. Aprovisionamientos</t>
  </si>
  <si>
    <t>a. Consumo de mercaderías</t>
  </si>
  <si>
    <t>(600)   Compras de mercaderías</t>
  </si>
  <si>
    <t>6060   Descuentos sobre compras por pronto pago de mercaderías</t>
  </si>
  <si>
    <t>6080   Devoluciones de compras de mercaderías</t>
  </si>
  <si>
    <t>6090   “Rappels” por compras de mercaderías</t>
  </si>
  <si>
    <t>610     Variación de existencias de mercaderías</t>
  </si>
  <si>
    <t>b. Consumo de materias primas y otras materias consumibles</t>
  </si>
  <si>
    <t>(601)   Compras de materias primas</t>
  </si>
  <si>
    <t>(602)   Compras de otros aprovisionamientos</t>
  </si>
  <si>
    <t>6061   Descuentos sobre compras por pronto pago de materias primas</t>
  </si>
  <si>
    <t>6062   Descuentos sobre compras por pronto pago de otros aprovisionamientos</t>
  </si>
  <si>
    <t>6081   Devoluciones de compras de materias primas</t>
  </si>
  <si>
    <t>6082   Devoluciones de compras de otros aprovisionamientos</t>
  </si>
  <si>
    <t>6091   “Rappels” por compras de materias primas</t>
  </si>
  <si>
    <t>6092   “Rappels” por compras de otros aprovisionamientos</t>
  </si>
  <si>
    <t>611     Variación de existencias de materias primas</t>
  </si>
  <si>
    <t>612     Variación de existencias de otros aprovisionamientos</t>
  </si>
  <si>
    <t>c. Trabajos realizados por otras empresas</t>
  </si>
  <si>
    <t>(607)   Trabajos realizados por otras empresas</t>
  </si>
  <si>
    <t>d. Deterioro de mercaderías, materias primas y otros aprovisionamientos</t>
  </si>
  <si>
    <t>(6931) Pérdidas por deterioro de mercaderías</t>
  </si>
  <si>
    <t>(6932) Pérdidas por deterioro de materias primas</t>
  </si>
  <si>
    <t>(6933) Pérdidas por deterioro de otros aprovisionamientos</t>
  </si>
  <si>
    <t>7931   Reversión del deterioro de mercaderías</t>
  </si>
  <si>
    <t>7932   Reversión del deterioro de materias primas</t>
  </si>
  <si>
    <t>7933   Reversión del deterioro de otros aprovisionamientos</t>
  </si>
  <si>
    <t>5. Otros ingresos de explotación</t>
  </si>
  <si>
    <t>a. Ingresos accesorios y otros de gestión corriente</t>
  </si>
  <si>
    <t>75       Otros Ingresos De Gestión</t>
  </si>
  <si>
    <t>b. Subvenciones de explotación incorporadas al resultado del ejercicio</t>
  </si>
  <si>
    <t>6.Gastos de personal</t>
  </si>
  <si>
    <t>a. Sueldos, salarios y asimilados</t>
  </si>
  <si>
    <t>(640)   Sueldos y salarios</t>
  </si>
  <si>
    <t>(641)   Indemnizaciones</t>
  </si>
  <si>
    <t>(6450) Retribuciones al personal liquidados con instrumentos de patrimonio</t>
  </si>
  <si>
    <t>b. Cargas sociales</t>
  </si>
  <si>
    <t>(642)   Seguridad Social a cargo de la empresa</t>
  </si>
  <si>
    <t>(643)   Retribuciones a largo plazo mediante sistemas de aportación definida</t>
  </si>
  <si>
    <t>(649)   Otros gastos sociales</t>
  </si>
  <si>
    <t>c. Provisiones</t>
  </si>
  <si>
    <t>(644)   Retribuciones a largo plazo mediante sistemas de prestación definida</t>
  </si>
  <si>
    <t>(6457) Retribuciones al personal liquidados en efectivo basado en instrumentos de patrimonio</t>
  </si>
  <si>
    <t>7950   Exceso de provisión por retribuciones al personal</t>
  </si>
  <si>
    <t>7957   Exceso de provisión por transacciones con pagos basados en instrumentos de patrimonio</t>
  </si>
  <si>
    <t>7. Otros gastos de explotación</t>
  </si>
  <si>
    <t>a. Servicios exteriores</t>
  </si>
  <si>
    <t>(625)   Primas de seguros</t>
  </si>
  <si>
    <t>(620)   Gastos en investigación y desarrollo del ejercicio</t>
  </si>
  <si>
    <t>(621)   Arrendamientos y cánones</t>
  </si>
  <si>
    <t>(622)   Reparaciones y conservación</t>
  </si>
  <si>
    <t>(623)   Servicios de profesionales independientes</t>
  </si>
  <si>
    <t>(624)   Transportes</t>
  </si>
  <si>
    <t>(626)   Servicios bancarios y similares</t>
  </si>
  <si>
    <t>(627)   Publicidad, propaganda y relaciones públicas</t>
  </si>
  <si>
    <t>(628)   Suministros</t>
  </si>
  <si>
    <t>(629)   Otros servicios</t>
  </si>
  <si>
    <t>b. Tributos</t>
  </si>
  <si>
    <t>(631)   Otros tributos</t>
  </si>
  <si>
    <t>(634)   Ajustes negativos en la imposición indirecta</t>
  </si>
  <si>
    <t>636     Devolución de impuestos</t>
  </si>
  <si>
    <t>639     Ajustes positivos en la imposición indirecta</t>
  </si>
  <si>
    <t>c. Pérdidas, deterioro y variación de provisiones por operaciones comerciales</t>
  </si>
  <si>
    <t>(650)   Pérdidas de créditos comerciales incobrables</t>
  </si>
  <si>
    <t>(694)   Pérdidas por deterioro de créditos por operaciones comerciales</t>
  </si>
  <si>
    <t>(695)   Dotación a la provisión por operaciones comerciales</t>
  </si>
  <si>
    <t>794     Reversión del deterioro de créditos por operaciones comerciales</t>
  </si>
  <si>
    <t>7954   Exceso de provisión por operaciones comerciales</t>
  </si>
  <si>
    <t>d. Otros gastos de gestión corriente</t>
  </si>
  <si>
    <t>(651)   Resultados de operaciones en común</t>
  </si>
  <si>
    <t>(659)   Otras pérdidas en gestión corriente</t>
  </si>
  <si>
    <t>8. Amortización del inmovilizado</t>
  </si>
  <si>
    <t>(680)   Amortización del inmovilizado intangible</t>
  </si>
  <si>
    <t>(681)   Amortización del inmovilizado material</t>
  </si>
  <si>
    <t>(682)   Amortización de las inversiones inmobiliarias</t>
  </si>
  <si>
    <t>9. Imputación de subvenciones de inmovilizado no financiero y otras</t>
  </si>
  <si>
    <t>746     Subvenciones, donaciones y legados de capital transferidos al resultado del ejercicio</t>
  </si>
  <si>
    <t>10. Exceso de provisiones</t>
  </si>
  <si>
    <t>7951   Exceso de provisión para impuestos</t>
  </si>
  <si>
    <t>7952   Exceso de provisión para otras responsabilidades</t>
  </si>
  <si>
    <t>7955   Exceso de provisión para actuaciones medioambientales</t>
  </si>
  <si>
    <t>7956   Exceso de provisión para reestructuraciones</t>
  </si>
  <si>
    <t>11. Deterioro y resultado por enajenaciones del inmovilizado</t>
  </si>
  <si>
    <t>a. Deterioros y pérdidas</t>
  </si>
  <si>
    <t>(690)   Pérdidas por deterioro del inmovilizado intangible</t>
  </si>
  <si>
    <t>(691)   Pérdidas por deterioro del inmovilizado material</t>
  </si>
  <si>
    <t>(692)   Pérdidas por deterioro de las inversiones inmobiliarias</t>
  </si>
  <si>
    <t>790     Reversión del deterioro del inmovilizado intangible</t>
  </si>
  <si>
    <t>791     Reversión del deterioro del inmovilizado material</t>
  </si>
  <si>
    <t>792     Reversión del deterioro de las inversiones inmobiliarias</t>
  </si>
  <si>
    <t>b. Resultado por enajenaciones y otras</t>
  </si>
  <si>
    <t>(670)   Pérdidas procedentes del inmovilizado intangible</t>
  </si>
  <si>
    <t>(671)   Pérdidas procedentes del inmovilizado material</t>
  </si>
  <si>
    <t>(672)   Pérdidas procedentes de las inversiones inmobiliarias</t>
  </si>
  <si>
    <t>770     Beneficios procedentes del inmovilizado intangible</t>
  </si>
  <si>
    <t>771     Beneficios procedentes del inmovilizado material</t>
  </si>
  <si>
    <t>772     Beneficios procedentes de las inversiones inmobiliarias</t>
  </si>
  <si>
    <t>Otros resultados</t>
  </si>
  <si>
    <t>(678)   Gastos excepcionales</t>
  </si>
  <si>
    <t>778     Ingresos excepcionales</t>
  </si>
  <si>
    <r>
      <t>A.1. RESULTADO DE EXPLOTACIÓN (</t>
    </r>
    <r>
      <rPr>
        <b/>
        <sz val="8"/>
        <rFont val="Verdana"/>
        <family val="2"/>
      </rPr>
      <t>1+2+3+4+5+6+7+8+9+10+11</t>
    </r>
    <r>
      <rPr>
        <b/>
        <sz val="12"/>
        <rFont val="Verdana"/>
        <family val="2"/>
      </rPr>
      <t>)</t>
    </r>
  </si>
  <si>
    <t>12. Ingresos financieros</t>
  </si>
  <si>
    <t>a. De participaciones en instrumentos de patrimonio</t>
  </si>
  <si>
    <t>a1. En empresas del grupo y asociadas</t>
  </si>
  <si>
    <t>7600   Ingresos de participaciones en instrumentos de patrimonio, empresas del grupo</t>
  </si>
  <si>
    <t>7601   Ingresos de participaciones en instrumentos de patrimonio, empresas asociadas</t>
  </si>
  <si>
    <t>a2. En terceros</t>
  </si>
  <si>
    <t>7602   Ingresos de participaciones en instrumentos de patrimonio, otras partes vinculadas</t>
  </si>
  <si>
    <t>7603   Ingresos de participaciones en instrumentos de patrimonio, otras empresas</t>
  </si>
  <si>
    <t>b. De valores negociables y otros instrumentos financieros</t>
  </si>
  <si>
    <t>b1. De empresas del grupo y asociadas</t>
  </si>
  <si>
    <t>7610   Ingresos de valores representativos de deuda, empresas del grupo</t>
  </si>
  <si>
    <t>7611   Ingresos de valores representativos de deuda, empresas asociadas</t>
  </si>
  <si>
    <t>76200  Ingresos de créditos a largo plazo, empresas del grupo</t>
  </si>
  <si>
    <t>76201  Ingresos de créditos a largo plazo, empresas asociadas</t>
  </si>
  <si>
    <t>76210  Ingresos de créditos a corto plazo, empresas del grupo</t>
  </si>
  <si>
    <t>76211  Ingresos de créditos a corto plazo, empresas asociadas</t>
  </si>
  <si>
    <t>b2. De terceros</t>
  </si>
  <si>
    <t>7612   Ingresos de valores representativos de deuda, otras partes vinculadas</t>
  </si>
  <si>
    <t>7613   Ingresos de valores representativos de deuda, otras empresas</t>
  </si>
  <si>
    <t>76202  Ingresos de créditos a largo plazo, otras partes vinculadas</t>
  </si>
  <si>
    <t>76203  Ingresos de créditos a largo plazo, otras empresas</t>
  </si>
  <si>
    <t>76212   Ingresos de créditos a corto plazo, otras partes vinculadas</t>
  </si>
  <si>
    <t>76213  Ingresos de créditos a corto plazo, otras empresas</t>
  </si>
  <si>
    <t>767     Ingresos de activos afectos y de derechos de reembolso relativos a retribuciones a largo plazo</t>
  </si>
  <si>
    <t>769     Otros ingresos financieros</t>
  </si>
  <si>
    <t>13. Gastos financieros</t>
  </si>
  <si>
    <t>a. Por deudas con empresas del grupo y asociadas</t>
  </si>
  <si>
    <t>(6610) Intereses de obligaciones y bonos a largo plazo, empresas del grupo</t>
  </si>
  <si>
    <t>(6611) Intereses de obligaciones y bonos a largo plazo, empresas asociadas</t>
  </si>
  <si>
    <t>(6615) Intereses de obligaciones y bonos a corto plazo, empresas del grupo</t>
  </si>
  <si>
    <t>(6616) Intereses de obligaciones y bonos a corto plazo, empresas asociadas</t>
  </si>
  <si>
    <t>(6620) Intereses de deudas, empresas del grupo</t>
  </si>
  <si>
    <t>(6621) Intereses de deudas, empresas asociadas</t>
  </si>
  <si>
    <t>(6640) Dividendos de pasivos, empresas del grupo</t>
  </si>
  <si>
    <t>(6641) Dividendos de pasivos, empresas asociadas</t>
  </si>
  <si>
    <t>(6650) Intereses por descuento de efectos en entidades de crédito del grupo</t>
  </si>
  <si>
    <t>(6651) Intereses por descuento de efectos en entidades de crédito asociadas</t>
  </si>
  <si>
    <t>(6654) Intereses por operaciones de “factoring” con entidades de crédito del grupo</t>
  </si>
  <si>
    <t>(6655) Intereses por operaciones de “factoring” con entidades de crédito asociadas</t>
  </si>
  <si>
    <t>b. Por deudas con terceros</t>
  </si>
  <si>
    <t>(6612) Intereses de obligaciones y bonos a largo plazo, otras partes vinculadas</t>
  </si>
  <si>
    <t>(6613) Intereses de obligaciones y bonos a largo plazo, otras empresas</t>
  </si>
  <si>
    <t>(6617) Intereses de obligaciones y bonos a corto plazo, otras partes vinculadas</t>
  </si>
  <si>
    <t>(6618) Intereses de obligaciones y bonos a corto plazo, otras empresas</t>
  </si>
  <si>
    <t>(6622) Intereses de deudas, otras partes vinculadas</t>
  </si>
  <si>
    <t>(6623) Intereses de deudas con entidades de crédito</t>
  </si>
  <si>
    <t>(6624) Intereses de deudas, otras empresas</t>
  </si>
  <si>
    <t>(6642) Dividendos de pasivos, otras partes vinculadas</t>
  </si>
  <si>
    <t>(6643) Dividendos de pasivos, otras empresas</t>
  </si>
  <si>
    <t>(6652) Intereses por descuento de efectos en otras entidades de crédito vinculadas</t>
  </si>
  <si>
    <t>(6653) Intereses por descuento de efectos en otras entidades de crédito</t>
  </si>
  <si>
    <t>(6656) Intereses por operaciones de “factoring” con otras entidades de crédito vinculadas</t>
  </si>
  <si>
    <t>(6657) Intereses por operaciones de “factoring” con otras entidades de crédito</t>
  </si>
  <si>
    <t>(669)   Otros gastos financieros</t>
  </si>
  <si>
    <t>c. Por actualización de provisiones</t>
  </si>
  <si>
    <t>(660)   Gastos financieros por actualización de provisiones</t>
  </si>
  <si>
    <t>14. Variación de valor razonable en instrumentos financieros</t>
  </si>
  <si>
    <t>a. Cartera de negociación y otros</t>
  </si>
  <si>
    <t>(6630) Pérdidas de cartera de negociación</t>
  </si>
  <si>
    <t>(6631) Pérdidas de designados por la empresa</t>
  </si>
  <si>
    <t>(6633) Pérdidas de instrumentos de cobertura</t>
  </si>
  <si>
    <t>7630   Beneficios de cartera de negociación</t>
  </si>
  <si>
    <t>7631   Beneficios de designados por la empresa</t>
  </si>
  <si>
    <t>7633   Beneficios de instrumentos de cobertura</t>
  </si>
  <si>
    <t>b. Imputación al resultado del ej. por activos fros disponibles para la vta</t>
  </si>
  <si>
    <t>(6632) Pérdidas de disponibles para la venta</t>
  </si>
  <si>
    <t>7632   Beneficios de disponibles para la venta</t>
  </si>
  <si>
    <t>15. Diferencias de cambio</t>
  </si>
  <si>
    <t>(668)   Diferencias negativas de cambio</t>
  </si>
  <si>
    <t>768     Diferencias positivas de cambio</t>
  </si>
  <si>
    <t>16. Deterioro y resultado por enajenaciones de instrumentos financieros</t>
  </si>
  <si>
    <t>(697)   Pérdidas por deterioro de créditos a largo plazo</t>
  </si>
  <si>
    <t>(698)   Pérdidas por deterioro de participaciones y valores representativos de deuda a corto plazo</t>
  </si>
  <si>
    <t>(699)   Pérdidas por deterioro de créditos a corto plazo</t>
  </si>
  <si>
    <t>796     Reversión del deterioro de participaciones y valores representativos de deuda a largo plazo</t>
  </si>
  <si>
    <t>797     Reversión del deterioro de créditos a largo plazo</t>
  </si>
  <si>
    <t>798     Reversión del deterioro de participaciones y valores representativos de deuda a corto plazo</t>
  </si>
  <si>
    <t>799     Reversión del deterioro de créditos a corto plazo</t>
  </si>
  <si>
    <t>b. Resultados por enajenaciones y otras</t>
  </si>
  <si>
    <t>(666)   Pérdidas en participaciones y valores representativos de deuda</t>
  </si>
  <si>
    <t>(667)   Pérdidas de créditos no comerciales</t>
  </si>
  <si>
    <t>(673)   Pérdidas procedentes de participaciones a largo plazo en partes vinculadas</t>
  </si>
  <si>
    <t>(675)   Pérdidas por operaciones con obligaciones propias</t>
  </si>
  <si>
    <t>766     Beneficios en participaciones y valores representativos de deuda</t>
  </si>
  <si>
    <t>773     Beneficios procedentes de participaciones a largo plazo en partes vinculadas</t>
  </si>
  <si>
    <t>775     Beneficios por operaciones con obligaciones propias</t>
  </si>
  <si>
    <t>A.2. RESULTADO FINANCIERO [12+13+14+15+16]</t>
  </si>
  <si>
    <t>A.3. RESULTADO ANTES DE IMPUESTOS [A.1. + A.2.]</t>
  </si>
  <si>
    <t>17. Impuestos sobre beneficios</t>
  </si>
  <si>
    <t>6300   Impuesto corriente</t>
  </si>
  <si>
    <t>6301   Impuesto diferido</t>
  </si>
  <si>
    <t>(633)   Ajustes negativos en la imposición sobre beneficios</t>
  </si>
  <si>
    <t>638     Ajustes positivos en la imposición sobre beneficios</t>
  </si>
  <si>
    <t>A.4. RESULTADO DEL EJERCICIO PROCEDENTE DE OPERACIONES CONTINUADAS [A.3. + 17]</t>
  </si>
  <si>
    <t>740     Subvenciones a la explotación APORT SOCIOS</t>
  </si>
  <si>
    <t>TOTAL INGRESOS Y GASTOS</t>
  </si>
  <si>
    <t>747     Otras subvenciones, donaciones y legados transferidos al resultado del ejercicio</t>
  </si>
  <si>
    <t>-</t>
  </si>
  <si>
    <t>705     Prestaciones de servicios (SON REFACTURACIONES)</t>
  </si>
  <si>
    <t>(696)   Provisión para IVA</t>
  </si>
  <si>
    <t>RADIO CLM Ppto 2025 Ley 6/2024, de 20 de 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</si>
</sst>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;[Red]\(#,##0.00\)"/>
    <numFmt numFmtId="165" formatCode="dd/mm/yyyy;@"/>
    <numFmt numFmtId="166" formatCode="#,##0;[Red]\(#,##0\)"/>
    <numFmt numFmtId="167" formatCode="#,##0.00000;[Red]\(#,##0.00000\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sz val="8"/>
      <name val="Verdana"/>
      <family val="2"/>
    </font>
    <font>
      <sz val="8"/>
      <color theme="1"/>
      <name val="Verdana"/>
      <family val="2"/>
    </font>
    <font>
      <b/>
      <i/>
      <sz val="14"/>
      <color theme="1"/>
      <name val="Verdana"/>
      <family val="2"/>
    </font>
    <font>
      <b/>
      <sz val="8"/>
      <color theme="1"/>
      <name val="Verdana"/>
      <family val="2"/>
    </font>
    <font>
      <b/>
      <sz val="10"/>
      <name val="Verdana"/>
      <family val="2"/>
    </font>
    <font>
      <b/>
      <sz val="10"/>
      <color theme="1"/>
      <name val="Verdana"/>
      <family val="2"/>
    </font>
    <font>
      <b/>
      <sz val="12"/>
      <name val="Verdana"/>
      <family val="2"/>
    </font>
    <font>
      <b/>
      <sz val="8"/>
      <name val="Verdana"/>
      <family val="2"/>
    </font>
    <font>
      <b/>
      <sz val="14"/>
      <color theme="1"/>
      <name val="Verdana"/>
      <family val="2"/>
    </font>
    <font>
      <b/>
      <sz val="12"/>
      <color theme="1"/>
      <name val="Verdana"/>
      <family val="2"/>
    </font>
    <font>
      <sz val="10"/>
      <name val="Verdana"/>
      <family val="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6">
    <xf numFmtId="0" fontId="0" fillId="0" borderId="0" xfId="0"/>
    <xf numFmtId="0" fontId="2" fillId="0" borderId="0" xfId="0" applyFont="1"/>
    <xf numFmtId="0" fontId="3" fillId="0" borderId="0" xfId="0" applyFont="1" applyAlignment="1">
      <alignment wrapText="1"/>
    </xf>
    <xf numFmtId="164" fontId="4" fillId="0" borderId="0" xfId="0" applyNumberFormat="1" applyFont="1"/>
    <xf numFmtId="0" fontId="2" fillId="0" borderId="1" xfId="0" applyFont="1" applyBorder="1"/>
    <xf numFmtId="0" fontId="2" fillId="0" borderId="2" xfId="0" applyFont="1" applyBorder="1"/>
    <xf numFmtId="0" fontId="3" fillId="0" borderId="2" xfId="0" applyFont="1" applyBorder="1" applyAlignment="1">
      <alignment wrapText="1"/>
    </xf>
    <xf numFmtId="164" fontId="4" fillId="0" borderId="2" xfId="0" applyNumberFormat="1" applyFont="1" applyBorder="1"/>
    <xf numFmtId="0" fontId="2" fillId="0" borderId="3" xfId="0" applyFont="1" applyBorder="1"/>
    <xf numFmtId="0" fontId="2" fillId="0" borderId="4" xfId="0" applyFont="1" applyBorder="1"/>
    <xf numFmtId="0" fontId="5" fillId="0" borderId="0" xfId="0" applyFont="1"/>
    <xf numFmtId="0" fontId="2" fillId="0" borderId="6" xfId="0" applyFont="1" applyBorder="1"/>
    <xf numFmtId="0" fontId="2" fillId="0" borderId="7" xfId="0" applyFont="1" applyBorder="1"/>
    <xf numFmtId="0" fontId="4" fillId="0" borderId="0" xfId="0" applyFont="1" applyAlignment="1">
      <alignment wrapText="1"/>
    </xf>
    <xf numFmtId="0" fontId="2" fillId="0" borderId="8" xfId="0" applyFont="1" applyBorder="1"/>
    <xf numFmtId="0" fontId="2" fillId="0" borderId="9" xfId="0" applyFont="1" applyBorder="1"/>
    <xf numFmtId="0" fontId="7" fillId="0" borderId="9" xfId="0" applyFont="1" applyBorder="1"/>
    <xf numFmtId="0" fontId="8" fillId="0" borderId="9" xfId="0" applyFont="1" applyBorder="1"/>
    <xf numFmtId="0" fontId="4" fillId="0" borderId="9" xfId="0" applyFont="1" applyBorder="1" applyAlignment="1">
      <alignment wrapText="1"/>
    </xf>
    <xf numFmtId="0" fontId="2" fillId="0" borderId="10" xfId="0" applyFont="1" applyBorder="1"/>
    <xf numFmtId="0" fontId="8" fillId="0" borderId="0" xfId="0" applyFont="1"/>
    <xf numFmtId="0" fontId="7" fillId="0" borderId="0" xfId="0" applyFont="1"/>
    <xf numFmtId="0" fontId="2" fillId="0" borderId="11" xfId="0" applyFont="1" applyBorder="1"/>
    <xf numFmtId="164" fontId="8" fillId="0" borderId="0" xfId="0" applyNumberFormat="1" applyFont="1"/>
    <xf numFmtId="3" fontId="4" fillId="0" borderId="5" xfId="0" applyNumberFormat="1" applyFont="1" applyBorder="1" applyProtection="1">
      <protection locked="0"/>
    </xf>
    <xf numFmtId="3" fontId="4" fillId="0" borderId="0" xfId="0" applyNumberFormat="1" applyFont="1"/>
    <xf numFmtId="164" fontId="6" fillId="0" borderId="0" xfId="0" applyNumberFormat="1" applyFont="1"/>
    <xf numFmtId="164" fontId="4" fillId="0" borderId="0" xfId="0" applyNumberFormat="1" applyFont="1" applyProtection="1">
      <protection locked="0"/>
    </xf>
    <xf numFmtId="0" fontId="9" fillId="0" borderId="0" xfId="0" applyFont="1" applyAlignment="1">
      <alignment horizontal="left"/>
    </xf>
    <xf numFmtId="0" fontId="11" fillId="0" borderId="0" xfId="0" applyFont="1"/>
    <xf numFmtId="0" fontId="11" fillId="0" borderId="0" xfId="0" applyFont="1" applyAlignment="1">
      <alignment wrapText="1"/>
    </xf>
    <xf numFmtId="3" fontId="12" fillId="0" borderId="0" xfId="0" applyNumberFormat="1" applyFont="1"/>
    <xf numFmtId="0" fontId="13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left" wrapText="1"/>
    </xf>
    <xf numFmtId="0" fontId="2" fillId="0" borderId="12" xfId="0" applyFont="1" applyBorder="1"/>
    <xf numFmtId="0" fontId="3" fillId="0" borderId="7" xfId="0" applyFont="1" applyBorder="1" applyAlignment="1">
      <alignment wrapText="1"/>
    </xf>
    <xf numFmtId="0" fontId="2" fillId="0" borderId="13" xfId="0" applyFont="1" applyBorder="1"/>
    <xf numFmtId="0" fontId="2" fillId="0" borderId="14" xfId="0" applyFont="1" applyBorder="1"/>
    <xf numFmtId="0" fontId="2" fillId="0" borderId="15" xfId="0" applyFont="1" applyBorder="1"/>
    <xf numFmtId="0" fontId="3" fillId="0" borderId="15" xfId="0" applyFont="1" applyBorder="1" applyAlignment="1">
      <alignment wrapText="1"/>
    </xf>
    <xf numFmtId="164" fontId="4" fillId="0" borderId="15" xfId="0" applyNumberFormat="1" applyFont="1" applyBorder="1"/>
    <xf numFmtId="0" fontId="2" fillId="0" borderId="16" xfId="0" applyFont="1" applyBorder="1"/>
    <xf numFmtId="0" fontId="2" fillId="0" borderId="17" xfId="0" applyFont="1" applyBorder="1"/>
    <xf numFmtId="0" fontId="2" fillId="0" borderId="18" xfId="0" applyFont="1" applyBorder="1"/>
    <xf numFmtId="0" fontId="9" fillId="0" borderId="18" xfId="0" applyFont="1" applyBorder="1" applyAlignment="1">
      <alignment horizontal="left"/>
    </xf>
    <xf numFmtId="0" fontId="2" fillId="0" borderId="19" xfId="0" applyFont="1" applyBorder="1"/>
    <xf numFmtId="9" fontId="12" fillId="0" borderId="15" xfId="0" applyNumberFormat="1" applyFont="1" applyBorder="1"/>
    <xf numFmtId="164" fontId="4" fillId="0" borderId="2" xfId="0" applyNumberFormat="1" applyFont="1" applyBorder="1" applyAlignment="1">
      <alignment horizontal="center"/>
    </xf>
    <xf numFmtId="0" fontId="10" fillId="0" borderId="0" xfId="0" applyFont="1" applyAlignment="1">
      <alignment wrapText="1"/>
    </xf>
    <xf numFmtId="10" fontId="4" fillId="0" borderId="2" xfId="0" applyNumberFormat="1" applyFont="1" applyBorder="1"/>
    <xf numFmtId="10" fontId="4" fillId="0" borderId="0" xfId="0" applyNumberFormat="1" applyFont="1"/>
    <xf numFmtId="10" fontId="12" fillId="0" borderId="0" xfId="0" applyNumberFormat="1" applyFont="1" applyAlignment="1">
      <alignment horizontal="right"/>
    </xf>
    <xf numFmtId="10" fontId="12" fillId="0" borderId="0" xfId="0" applyNumberFormat="1" applyFont="1"/>
    <xf numFmtId="10" fontId="4" fillId="0" borderId="15" xfId="0" applyNumberFormat="1" applyFont="1" applyBorder="1"/>
    <xf numFmtId="165" fontId="6" fillId="0" borderId="5" xfId="0" applyNumberFormat="1" applyFont="1" applyBorder="1" applyAlignment="1" applyProtection="1">
      <alignment horizontal="center" vertical="center"/>
      <protection locked="0"/>
    </xf>
    <xf numFmtId="165" fontId="6" fillId="0" borderId="0" xfId="0" applyNumberFormat="1" applyFont="1" applyAlignment="1" applyProtection="1">
      <alignment horizontal="center"/>
      <protection locked="0"/>
    </xf>
    <xf numFmtId="10" fontId="6" fillId="0" borderId="5" xfId="0" applyNumberFormat="1" applyFont="1" applyBorder="1" applyAlignment="1" applyProtection="1">
      <alignment horizontal="center" vertical="center"/>
      <protection locked="0"/>
    </xf>
    <xf numFmtId="10" fontId="6" fillId="0" borderId="0" xfId="0" applyNumberFormat="1" applyFont="1" applyAlignment="1" applyProtection="1">
      <alignment horizontal="center"/>
      <protection locked="0"/>
    </xf>
    <xf numFmtId="166" fontId="8" fillId="0" borderId="9" xfId="0" applyNumberFormat="1" applyFont="1" applyBorder="1"/>
    <xf numFmtId="164" fontId="8" fillId="0" borderId="9" xfId="0" applyNumberFormat="1" applyFont="1" applyBorder="1"/>
    <xf numFmtId="10" fontId="8" fillId="0" borderId="9" xfId="0" applyNumberFormat="1" applyFont="1" applyBorder="1"/>
    <xf numFmtId="3" fontId="6" fillId="0" borderId="0" xfId="0" applyNumberFormat="1" applyFont="1"/>
    <xf numFmtId="10" fontId="6" fillId="0" borderId="0" xfId="0" applyNumberFormat="1" applyFont="1"/>
    <xf numFmtId="3" fontId="4" fillId="0" borderId="0" xfId="0" applyNumberFormat="1" applyFont="1" applyProtection="1">
      <protection locked="0"/>
    </xf>
    <xf numFmtId="10" fontId="4" fillId="0" borderId="5" xfId="0" applyNumberFormat="1" applyFont="1" applyBorder="1" applyProtection="1">
      <protection locked="0"/>
    </xf>
    <xf numFmtId="3" fontId="3" fillId="0" borderId="5" xfId="1" applyNumberFormat="1" applyFont="1" applyBorder="1" applyProtection="1">
      <protection locked="0"/>
    </xf>
    <xf numFmtId="3" fontId="8" fillId="0" borderId="0" xfId="0" applyNumberFormat="1" applyFont="1"/>
    <xf numFmtId="10" fontId="8" fillId="0" borderId="0" xfId="0" applyNumberFormat="1" applyFont="1"/>
    <xf numFmtId="164" fontId="12" fillId="0" borderId="0" xfId="0" applyNumberFormat="1" applyFont="1"/>
    <xf numFmtId="3" fontId="4" fillId="0" borderId="7" xfId="0" applyNumberFormat="1" applyFont="1" applyBorder="1"/>
    <xf numFmtId="164" fontId="4" fillId="0" borderId="7" xfId="0" applyNumberFormat="1" applyFont="1" applyBorder="1"/>
    <xf numFmtId="10" fontId="4" fillId="0" borderId="7" xfId="0" applyNumberFormat="1" applyFont="1" applyBorder="1" applyAlignment="1">
      <alignment horizontal="right"/>
    </xf>
    <xf numFmtId="3" fontId="4" fillId="0" borderId="15" xfId="0" applyNumberFormat="1" applyFont="1" applyBorder="1"/>
    <xf numFmtId="3" fontId="8" fillId="0" borderId="0" xfId="0" applyNumberFormat="1" applyFont="1" applyAlignment="1" applyProtection="1">
      <alignment horizontal="center"/>
      <protection locked="0"/>
    </xf>
    <xf numFmtId="165" fontId="8" fillId="0" borderId="0" xfId="0" applyNumberFormat="1" applyFont="1" applyAlignment="1" applyProtection="1">
      <alignment horizontal="center"/>
      <protection locked="0"/>
    </xf>
    <xf numFmtId="10" fontId="8" fillId="0" borderId="0" xfId="0" applyNumberFormat="1" applyFont="1" applyAlignment="1" applyProtection="1">
      <alignment horizontal="center"/>
      <protection locked="0"/>
    </xf>
    <xf numFmtId="3" fontId="4" fillId="0" borderId="2" xfId="0" applyNumberFormat="1" applyFont="1" applyBorder="1"/>
    <xf numFmtId="3" fontId="12" fillId="0" borderId="18" xfId="0" applyNumberFormat="1" applyFont="1" applyBorder="1"/>
    <xf numFmtId="164" fontId="12" fillId="0" borderId="18" xfId="0" applyNumberFormat="1" applyFont="1" applyBorder="1"/>
    <xf numFmtId="10" fontId="12" fillId="0" borderId="18" xfId="0" applyNumberFormat="1" applyFont="1" applyBorder="1"/>
    <xf numFmtId="167" fontId="4" fillId="0" borderId="0" xfId="0" applyNumberFormat="1" applyFont="1"/>
    <xf numFmtId="165" fontId="6" fillId="0" borderId="5" xfId="0" applyNumberFormat="1" applyFont="1" applyBorder="1" applyAlignment="1" applyProtection="1">
      <alignment horizontal="center" vertical="center" wrapText="1"/>
      <protection locked="0"/>
    </xf>
    <xf numFmtId="4" fontId="8" fillId="0" borderId="9" xfId="0" applyNumberFormat="1" applyFont="1" applyBorder="1"/>
    <xf numFmtId="4" fontId="6" fillId="0" borderId="0" xfId="0" applyNumberFormat="1" applyFont="1"/>
    <xf numFmtId="4" fontId="4" fillId="0" borderId="5" xfId="0" applyNumberFormat="1" applyFont="1" applyBorder="1" applyProtection="1">
      <protection locked="0"/>
    </xf>
    <xf numFmtId="4" fontId="8" fillId="0" borderId="0" xfId="0" applyNumberFormat="1" applyFont="1"/>
    <xf numFmtId="4" fontId="4" fillId="0" borderId="0" xfId="0" applyNumberFormat="1" applyFont="1"/>
    <xf numFmtId="4" fontId="12" fillId="0" borderId="0" xfId="0" applyNumberFormat="1" applyFont="1"/>
    <xf numFmtId="3" fontId="2" fillId="0" borderId="0" xfId="0" applyNumberFormat="1" applyFont="1"/>
    <xf numFmtId="4" fontId="2" fillId="0" borderId="0" xfId="0" applyNumberFormat="1" applyFont="1"/>
    <xf numFmtId="3" fontId="6" fillId="0" borderId="0" xfId="0" applyNumberFormat="1" applyFont="1" applyFill="1"/>
    <xf numFmtId="3" fontId="4" fillId="0" borderId="5" xfId="0" applyNumberFormat="1" applyFont="1" applyFill="1" applyBorder="1" applyProtection="1">
      <protection locked="0"/>
    </xf>
    <xf numFmtId="4" fontId="4" fillId="0" borderId="5" xfId="0" applyNumberFormat="1" applyFont="1" applyFill="1" applyBorder="1" applyProtection="1">
      <protection locked="0"/>
    </xf>
    <xf numFmtId="0" fontId="7" fillId="0" borderId="0" xfId="0" applyFont="1" applyAlignment="1">
      <alignment horizontal="left" wrapText="1"/>
    </xf>
    <xf numFmtId="0" fontId="9" fillId="0" borderId="0" xfId="0" applyFont="1" applyAlignment="1">
      <alignment horizontal="left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41"/>
  <sheetViews>
    <sheetView showGridLines="0" tabSelected="1" zoomScaleNormal="100" workbookViewId="0">
      <selection activeCell="H2" sqref="H2"/>
    </sheetView>
  </sheetViews>
  <sheetFormatPr baseColWidth="10" defaultRowHeight="12.75" x14ac:dyDescent="0.2"/>
  <cols>
    <col min="1" max="1" width="11.28515625" style="1" customWidth="1"/>
    <col min="2" max="2" width="2.140625" style="1" customWidth="1"/>
    <col min="3" max="3" width="2.5703125" style="1" customWidth="1"/>
    <col min="4" max="4" width="5.42578125" style="1" customWidth="1"/>
    <col min="5" max="5" width="6.140625" style="1" customWidth="1"/>
    <col min="6" max="6" width="7.7109375" style="1" customWidth="1"/>
    <col min="7" max="7" width="60.42578125" style="2" customWidth="1"/>
    <col min="8" max="8" width="21" style="3" customWidth="1"/>
    <col min="9" max="9" width="2.28515625" style="3" customWidth="1"/>
    <col min="10" max="10" width="21" style="3" customWidth="1"/>
    <col min="11" max="11" width="2" style="3" customWidth="1"/>
    <col min="12" max="12" width="19" style="51" bestFit="1" customWidth="1"/>
    <col min="13" max="13" width="2.28515625" style="1" customWidth="1"/>
    <col min="14" max="14" width="2" style="1" customWidth="1"/>
    <col min="15" max="15" width="11.42578125" style="1"/>
    <col min="16" max="16" width="13.28515625" style="1" bestFit="1" customWidth="1"/>
    <col min="17" max="16384" width="11.42578125" style="1"/>
  </cols>
  <sheetData>
    <row r="1" spans="2:14" x14ac:dyDescent="0.2">
      <c r="B1" s="4"/>
      <c r="C1" s="5"/>
      <c r="D1" s="5"/>
      <c r="E1" s="5"/>
      <c r="F1" s="5"/>
      <c r="G1" s="6"/>
      <c r="H1" s="48"/>
      <c r="I1" s="7"/>
      <c r="J1" s="7"/>
      <c r="K1" s="7"/>
      <c r="L1" s="50"/>
      <c r="M1" s="5"/>
      <c r="N1" s="8"/>
    </row>
    <row r="2" spans="2:14" ht="34.5" customHeight="1" x14ac:dyDescent="0.25">
      <c r="B2" s="9"/>
      <c r="D2" s="10" t="s">
        <v>0</v>
      </c>
      <c r="H2" s="55">
        <v>45777</v>
      </c>
      <c r="I2" s="56"/>
      <c r="J2" s="82" t="s">
        <v>220</v>
      </c>
      <c r="K2" s="56"/>
      <c r="L2" s="57" t="s">
        <v>1</v>
      </c>
      <c r="N2" s="11"/>
    </row>
    <row r="3" spans="2:14" ht="6.75" customHeight="1" x14ac:dyDescent="0.25">
      <c r="B3" s="9"/>
      <c r="D3" s="10"/>
      <c r="H3" s="56"/>
      <c r="I3" s="56"/>
      <c r="J3" s="56"/>
      <c r="K3" s="56"/>
      <c r="L3" s="58"/>
      <c r="N3" s="11"/>
    </row>
    <row r="4" spans="2:14" x14ac:dyDescent="0.2">
      <c r="B4" s="9"/>
      <c r="C4" s="12"/>
      <c r="G4" s="13"/>
      <c r="N4" s="11"/>
    </row>
    <row r="5" spans="2:14" x14ac:dyDescent="0.2">
      <c r="B5" s="9"/>
      <c r="C5" s="14"/>
      <c r="D5" s="15"/>
      <c r="E5" s="16" t="s">
        <v>2</v>
      </c>
      <c r="F5" s="17"/>
      <c r="G5" s="18"/>
      <c r="H5" s="83">
        <v>90559.17</v>
      </c>
      <c r="I5" s="59"/>
      <c r="J5" s="59">
        <f>+J6+J15</f>
        <v>225000</v>
      </c>
      <c r="K5" s="60"/>
      <c r="L5" s="61">
        <f>IF(J5=0, ,+H5/J5)</f>
        <v>0.40248519999999999</v>
      </c>
      <c r="M5" s="19"/>
      <c r="N5" s="11"/>
    </row>
    <row r="6" spans="2:14" x14ac:dyDescent="0.2">
      <c r="B6" s="9"/>
      <c r="C6" s="14"/>
      <c r="E6" s="20"/>
      <c r="F6" s="21" t="s">
        <v>3</v>
      </c>
      <c r="G6" s="13"/>
      <c r="H6" s="84">
        <v>85770.45</v>
      </c>
      <c r="I6" s="62"/>
      <c r="J6" s="62">
        <f>SUM(J7:J14)</f>
        <v>225000</v>
      </c>
      <c r="K6" s="26"/>
      <c r="L6" s="63">
        <f t="shared" ref="L6:L69" si="0">IF(J6=0, ,+H6/J6)</f>
        <v>0.38120199999999999</v>
      </c>
      <c r="M6" s="22"/>
      <c r="N6" s="11"/>
    </row>
    <row r="7" spans="2:14" x14ac:dyDescent="0.2">
      <c r="B7" s="9"/>
      <c r="C7" s="14"/>
      <c r="E7" s="20"/>
      <c r="F7" s="20"/>
      <c r="G7" s="2" t="s">
        <v>4</v>
      </c>
      <c r="H7" s="85">
        <v>85770.45</v>
      </c>
      <c r="I7" s="64"/>
      <c r="J7" s="24">
        <v>225000</v>
      </c>
      <c r="K7" s="27"/>
      <c r="L7" s="65">
        <f t="shared" si="0"/>
        <v>0.38120199999999999</v>
      </c>
      <c r="M7" s="22"/>
      <c r="N7" s="11"/>
    </row>
    <row r="8" spans="2:14" x14ac:dyDescent="0.2">
      <c r="B8" s="9"/>
      <c r="C8" s="14"/>
      <c r="E8" s="20"/>
      <c r="F8" s="20"/>
      <c r="G8" s="2" t="s">
        <v>5</v>
      </c>
      <c r="H8" s="85"/>
      <c r="I8" s="64"/>
      <c r="J8" s="24">
        <v>0</v>
      </c>
      <c r="K8" s="27"/>
      <c r="L8" s="65">
        <f t="shared" si="0"/>
        <v>0</v>
      </c>
      <c r="M8" s="22"/>
      <c r="N8" s="11"/>
    </row>
    <row r="9" spans="2:14" x14ac:dyDescent="0.2">
      <c r="B9" s="9"/>
      <c r="C9" s="14"/>
      <c r="E9" s="20"/>
      <c r="F9" s="20"/>
      <c r="G9" s="2" t="s">
        <v>6</v>
      </c>
      <c r="H9" s="85"/>
      <c r="I9" s="64"/>
      <c r="J9" s="24">
        <v>0</v>
      </c>
      <c r="K9" s="27"/>
      <c r="L9" s="65">
        <f t="shared" si="0"/>
        <v>0</v>
      </c>
      <c r="M9" s="22"/>
      <c r="N9" s="11"/>
    </row>
    <row r="10" spans="2:14" x14ac:dyDescent="0.2">
      <c r="B10" s="9"/>
      <c r="C10" s="14"/>
      <c r="E10" s="20"/>
      <c r="F10" s="20"/>
      <c r="G10" s="2" t="s">
        <v>7</v>
      </c>
      <c r="H10" s="85"/>
      <c r="I10" s="64"/>
      <c r="J10" s="24">
        <v>0</v>
      </c>
      <c r="K10" s="27"/>
      <c r="L10" s="65">
        <f t="shared" si="0"/>
        <v>0</v>
      </c>
      <c r="M10" s="22"/>
      <c r="N10" s="11"/>
    </row>
    <row r="11" spans="2:14" x14ac:dyDescent="0.2">
      <c r="B11" s="9"/>
      <c r="C11" s="14"/>
      <c r="E11" s="20"/>
      <c r="F11" s="20"/>
      <c r="G11" s="2" t="s">
        <v>8</v>
      </c>
      <c r="H11" s="85"/>
      <c r="I11" s="64"/>
      <c r="J11" s="24">
        <v>0</v>
      </c>
      <c r="K11" s="27"/>
      <c r="L11" s="65">
        <f t="shared" si="0"/>
        <v>0</v>
      </c>
      <c r="M11" s="22"/>
      <c r="N11" s="11"/>
    </row>
    <row r="12" spans="2:14" x14ac:dyDescent="0.2">
      <c r="B12" s="9"/>
      <c r="C12" s="14"/>
      <c r="E12" s="20"/>
      <c r="F12" s="20"/>
      <c r="G12" s="2" t="s">
        <v>9</v>
      </c>
      <c r="H12" s="85"/>
      <c r="I12" s="64"/>
      <c r="J12" s="24">
        <v>0</v>
      </c>
      <c r="K12" s="27"/>
      <c r="L12" s="65">
        <f t="shared" si="0"/>
        <v>0</v>
      </c>
      <c r="M12" s="22"/>
      <c r="N12" s="11"/>
    </row>
    <row r="13" spans="2:14" x14ac:dyDescent="0.2">
      <c r="B13" s="9"/>
      <c r="C13" s="14"/>
      <c r="E13" s="20"/>
      <c r="F13" s="20"/>
      <c r="G13" s="2" t="s">
        <v>10</v>
      </c>
      <c r="H13" s="85"/>
      <c r="I13" s="64"/>
      <c r="J13" s="24">
        <v>0</v>
      </c>
      <c r="K13" s="27"/>
      <c r="L13" s="65">
        <f t="shared" si="0"/>
        <v>0</v>
      </c>
      <c r="M13" s="22"/>
      <c r="N13" s="11"/>
    </row>
    <row r="14" spans="2:14" x14ac:dyDescent="0.2">
      <c r="B14" s="9"/>
      <c r="C14" s="14"/>
      <c r="E14" s="20"/>
      <c r="F14" s="20"/>
      <c r="G14" s="2" t="s">
        <v>11</v>
      </c>
      <c r="H14" s="85"/>
      <c r="I14" s="64"/>
      <c r="J14" s="24">
        <v>0</v>
      </c>
      <c r="K14" s="27"/>
      <c r="L14" s="65">
        <f t="shared" si="0"/>
        <v>0</v>
      </c>
      <c r="M14" s="22"/>
      <c r="N14" s="11"/>
    </row>
    <row r="15" spans="2:14" x14ac:dyDescent="0.2">
      <c r="B15" s="9"/>
      <c r="C15" s="14"/>
      <c r="E15" s="20"/>
      <c r="F15" s="21" t="s">
        <v>12</v>
      </c>
      <c r="G15" s="13"/>
      <c r="H15" s="84">
        <v>4788.72</v>
      </c>
      <c r="I15" s="62"/>
      <c r="J15" s="62">
        <f>+J16</f>
        <v>0</v>
      </c>
      <c r="K15" s="26"/>
      <c r="L15" s="63">
        <f t="shared" si="0"/>
        <v>0</v>
      </c>
      <c r="M15" s="22"/>
      <c r="N15" s="11"/>
    </row>
    <row r="16" spans="2:14" x14ac:dyDescent="0.2">
      <c r="B16" s="9"/>
      <c r="C16" s="14"/>
      <c r="E16" s="20"/>
      <c r="F16" s="20"/>
      <c r="G16" s="2" t="s">
        <v>218</v>
      </c>
      <c r="H16" s="85">
        <v>4788.72</v>
      </c>
      <c r="I16" s="64"/>
      <c r="J16" s="66">
        <v>0</v>
      </c>
      <c r="K16" s="27"/>
      <c r="L16" s="65">
        <f t="shared" si="0"/>
        <v>0</v>
      </c>
      <c r="M16" s="22"/>
      <c r="N16" s="11"/>
    </row>
    <row r="17" spans="2:14" x14ac:dyDescent="0.2">
      <c r="B17" s="9"/>
      <c r="C17" s="14"/>
      <c r="E17" s="21" t="s">
        <v>13</v>
      </c>
      <c r="F17" s="20"/>
      <c r="G17" s="13"/>
      <c r="H17" s="86">
        <v>0</v>
      </c>
      <c r="I17" s="67"/>
      <c r="J17" s="67">
        <f>SUM(J18:J20)</f>
        <v>0</v>
      </c>
      <c r="K17" s="23"/>
      <c r="L17" s="68">
        <f t="shared" si="0"/>
        <v>0</v>
      </c>
      <c r="M17" s="22"/>
      <c r="N17" s="11"/>
    </row>
    <row r="18" spans="2:14" ht="21.75" x14ac:dyDescent="0.2">
      <c r="B18" s="9"/>
      <c r="C18" s="14"/>
      <c r="E18" s="20"/>
      <c r="F18" s="20"/>
      <c r="G18" s="2" t="s">
        <v>14</v>
      </c>
      <c r="H18" s="85"/>
      <c r="I18" s="64"/>
      <c r="J18" s="66">
        <v>0</v>
      </c>
      <c r="K18" s="27"/>
      <c r="L18" s="65">
        <f t="shared" si="0"/>
        <v>0</v>
      </c>
      <c r="M18" s="22"/>
      <c r="N18" s="11"/>
    </row>
    <row r="19" spans="2:14" x14ac:dyDescent="0.2">
      <c r="B19" s="9"/>
      <c r="C19" s="14"/>
      <c r="E19" s="20"/>
      <c r="F19" s="20"/>
      <c r="G19" s="2" t="s">
        <v>15</v>
      </c>
      <c r="H19" s="85"/>
      <c r="I19" s="64"/>
      <c r="J19" s="66">
        <v>0</v>
      </c>
      <c r="K19" s="27"/>
      <c r="L19" s="65">
        <f t="shared" si="0"/>
        <v>0</v>
      </c>
      <c r="M19" s="22"/>
      <c r="N19" s="11"/>
    </row>
    <row r="20" spans="2:14" ht="21.75" x14ac:dyDescent="0.2">
      <c r="B20" s="9"/>
      <c r="C20" s="14"/>
      <c r="E20" s="20"/>
      <c r="F20" s="20"/>
      <c r="G20" s="2" t="s">
        <v>16</v>
      </c>
      <c r="H20" s="85"/>
      <c r="I20" s="64"/>
      <c r="J20" s="66">
        <v>0</v>
      </c>
      <c r="K20" s="27"/>
      <c r="L20" s="65">
        <f t="shared" si="0"/>
        <v>0</v>
      </c>
      <c r="M20" s="22"/>
      <c r="N20" s="11"/>
    </row>
    <row r="21" spans="2:14" x14ac:dyDescent="0.2">
      <c r="B21" s="9"/>
      <c r="C21" s="14"/>
      <c r="E21" s="21" t="s">
        <v>17</v>
      </c>
      <c r="F21" s="20"/>
      <c r="G21" s="13"/>
      <c r="H21" s="86">
        <v>0</v>
      </c>
      <c r="I21" s="67"/>
      <c r="J21" s="67">
        <v>0</v>
      </c>
      <c r="K21" s="23"/>
      <c r="L21" s="68">
        <f t="shared" si="0"/>
        <v>0</v>
      </c>
      <c r="M21" s="22"/>
      <c r="N21" s="11"/>
    </row>
    <row r="22" spans="2:14" x14ac:dyDescent="0.2">
      <c r="B22" s="9"/>
      <c r="C22" s="14"/>
      <c r="E22" s="20"/>
      <c r="F22" s="20"/>
      <c r="G22" s="2" t="s">
        <v>18</v>
      </c>
      <c r="H22" s="85"/>
      <c r="I22" s="64"/>
      <c r="J22" s="24">
        <v>0</v>
      </c>
      <c r="K22" s="27"/>
      <c r="L22" s="65">
        <f t="shared" si="0"/>
        <v>0</v>
      </c>
      <c r="M22" s="22"/>
      <c r="N22" s="11"/>
    </row>
    <row r="23" spans="2:14" x14ac:dyDescent="0.2">
      <c r="B23" s="9"/>
      <c r="C23" s="14"/>
      <c r="E23" s="21" t="s">
        <v>19</v>
      </c>
      <c r="F23" s="20"/>
      <c r="G23" s="13"/>
      <c r="H23" s="86">
        <v>-48363.17</v>
      </c>
      <c r="I23" s="67"/>
      <c r="J23" s="67">
        <f>+J24+J30+J41</f>
        <v>-180000</v>
      </c>
      <c r="K23" s="23"/>
      <c r="L23" s="68">
        <f t="shared" si="0"/>
        <v>0.26868427777777776</v>
      </c>
      <c r="M23" s="22"/>
      <c r="N23" s="11"/>
    </row>
    <row r="24" spans="2:14" x14ac:dyDescent="0.2">
      <c r="B24" s="9"/>
      <c r="C24" s="14"/>
      <c r="E24" s="20"/>
      <c r="F24" s="21" t="s">
        <v>20</v>
      </c>
      <c r="G24" s="13"/>
      <c r="H24" s="84">
        <v>0</v>
      </c>
      <c r="I24" s="62"/>
      <c r="J24" s="62">
        <v>0</v>
      </c>
      <c r="K24" s="26"/>
      <c r="L24" s="63">
        <f t="shared" si="0"/>
        <v>0</v>
      </c>
      <c r="M24" s="22"/>
      <c r="N24" s="11"/>
    </row>
    <row r="25" spans="2:14" x14ac:dyDescent="0.2">
      <c r="B25" s="9"/>
      <c r="C25" s="14"/>
      <c r="E25" s="20"/>
      <c r="F25" s="20"/>
      <c r="G25" s="2" t="s">
        <v>21</v>
      </c>
      <c r="H25" s="85"/>
      <c r="I25" s="64"/>
      <c r="J25" s="24">
        <v>0</v>
      </c>
      <c r="K25" s="27"/>
      <c r="L25" s="65">
        <f t="shared" si="0"/>
        <v>0</v>
      </c>
      <c r="M25" s="22"/>
      <c r="N25" s="11"/>
    </row>
    <row r="26" spans="2:14" x14ac:dyDescent="0.2">
      <c r="B26" s="9"/>
      <c r="C26" s="14"/>
      <c r="E26" s="20"/>
      <c r="F26" s="20"/>
      <c r="G26" s="2" t="s">
        <v>22</v>
      </c>
      <c r="H26" s="85"/>
      <c r="I26" s="64"/>
      <c r="J26" s="24">
        <v>0</v>
      </c>
      <c r="K26" s="27"/>
      <c r="L26" s="65">
        <f t="shared" si="0"/>
        <v>0</v>
      </c>
      <c r="M26" s="22"/>
      <c r="N26" s="11"/>
    </row>
    <row r="27" spans="2:14" x14ac:dyDescent="0.2">
      <c r="B27" s="9"/>
      <c r="C27" s="14"/>
      <c r="E27" s="20"/>
      <c r="F27" s="20"/>
      <c r="G27" s="2" t="s">
        <v>23</v>
      </c>
      <c r="H27" s="85"/>
      <c r="I27" s="64"/>
      <c r="J27" s="24">
        <v>0</v>
      </c>
      <c r="K27" s="27"/>
      <c r="L27" s="65">
        <f t="shared" si="0"/>
        <v>0</v>
      </c>
      <c r="M27" s="22"/>
      <c r="N27" s="11"/>
    </row>
    <row r="28" spans="2:14" x14ac:dyDescent="0.2">
      <c r="B28" s="9"/>
      <c r="C28" s="14"/>
      <c r="E28" s="20"/>
      <c r="F28" s="20"/>
      <c r="G28" s="2" t="s">
        <v>24</v>
      </c>
      <c r="H28" s="85"/>
      <c r="I28" s="64"/>
      <c r="J28" s="24">
        <v>0</v>
      </c>
      <c r="K28" s="27"/>
      <c r="L28" s="65">
        <f t="shared" si="0"/>
        <v>0</v>
      </c>
      <c r="M28" s="22"/>
      <c r="N28" s="11"/>
    </row>
    <row r="29" spans="2:14" x14ac:dyDescent="0.2">
      <c r="B29" s="9"/>
      <c r="C29" s="14"/>
      <c r="E29" s="20"/>
      <c r="F29" s="20"/>
      <c r="G29" s="2" t="s">
        <v>25</v>
      </c>
      <c r="H29" s="85"/>
      <c r="I29" s="64"/>
      <c r="J29" s="24">
        <v>0</v>
      </c>
      <c r="K29" s="27"/>
      <c r="L29" s="65">
        <f t="shared" si="0"/>
        <v>0</v>
      </c>
      <c r="M29" s="22"/>
      <c r="N29" s="11"/>
    </row>
    <row r="30" spans="2:14" x14ac:dyDescent="0.2">
      <c r="B30" s="9"/>
      <c r="C30" s="14"/>
      <c r="E30" s="20"/>
      <c r="F30" s="21" t="s">
        <v>26</v>
      </c>
      <c r="G30" s="13"/>
      <c r="H30" s="84">
        <v>-6416.4500000000007</v>
      </c>
      <c r="I30" s="62"/>
      <c r="J30" s="91">
        <f>SUM(J31:J40)</f>
        <v>-40000</v>
      </c>
      <c r="K30" s="26"/>
      <c r="L30" s="63">
        <f t="shared" si="0"/>
        <v>0.16041125000000001</v>
      </c>
      <c r="M30" s="22"/>
      <c r="N30" s="11"/>
    </row>
    <row r="31" spans="2:14" x14ac:dyDescent="0.2">
      <c r="B31" s="9"/>
      <c r="C31" s="14"/>
      <c r="E31" s="20"/>
      <c r="F31" s="20"/>
      <c r="G31" s="2" t="s">
        <v>27</v>
      </c>
      <c r="H31" s="85">
        <v>-4342.8</v>
      </c>
      <c r="I31" s="64"/>
      <c r="J31" s="92">
        <v>-25000</v>
      </c>
      <c r="K31" s="27"/>
      <c r="L31" s="65">
        <f t="shared" si="0"/>
        <v>0.17371200000000001</v>
      </c>
      <c r="M31" s="22"/>
      <c r="N31" s="11"/>
    </row>
    <row r="32" spans="2:14" x14ac:dyDescent="0.2">
      <c r="B32" s="9"/>
      <c r="C32" s="14"/>
      <c r="E32" s="20"/>
      <c r="F32" s="20"/>
      <c r="G32" s="2" t="s">
        <v>28</v>
      </c>
      <c r="H32" s="85">
        <v>-2073.65</v>
      </c>
      <c r="I32" s="64"/>
      <c r="J32" s="92">
        <v>-15000</v>
      </c>
      <c r="K32" s="27"/>
      <c r="L32" s="65">
        <f t="shared" si="0"/>
        <v>0.13824333333333333</v>
      </c>
      <c r="M32" s="22"/>
      <c r="N32" s="11"/>
    </row>
    <row r="33" spans="2:14" x14ac:dyDescent="0.2">
      <c r="B33" s="9"/>
      <c r="C33" s="14"/>
      <c r="E33" s="20"/>
      <c r="F33" s="20"/>
      <c r="G33" s="2" t="s">
        <v>29</v>
      </c>
      <c r="H33" s="85"/>
      <c r="I33" s="64"/>
      <c r="J33" s="24">
        <v>0</v>
      </c>
      <c r="K33" s="27"/>
      <c r="L33" s="65">
        <f t="shared" si="0"/>
        <v>0</v>
      </c>
      <c r="M33" s="22"/>
      <c r="N33" s="11"/>
    </row>
    <row r="34" spans="2:14" ht="21.75" x14ac:dyDescent="0.2">
      <c r="B34" s="9"/>
      <c r="C34" s="14"/>
      <c r="E34" s="20"/>
      <c r="F34" s="20"/>
      <c r="G34" s="2" t="s">
        <v>30</v>
      </c>
      <c r="H34" s="85"/>
      <c r="I34" s="64"/>
      <c r="J34" s="24"/>
      <c r="K34" s="27"/>
      <c r="L34" s="65">
        <f t="shared" si="0"/>
        <v>0</v>
      </c>
      <c r="M34" s="22"/>
      <c r="N34" s="11"/>
    </row>
    <row r="35" spans="2:14" x14ac:dyDescent="0.2">
      <c r="B35" s="9"/>
      <c r="C35" s="14"/>
      <c r="E35" s="20"/>
      <c r="F35" s="20"/>
      <c r="G35" s="2" t="s">
        <v>31</v>
      </c>
      <c r="H35" s="85"/>
      <c r="I35" s="64"/>
      <c r="J35" s="24"/>
      <c r="K35" s="27"/>
      <c r="L35" s="65">
        <f t="shared" si="0"/>
        <v>0</v>
      </c>
      <c r="M35" s="22"/>
      <c r="N35" s="11"/>
    </row>
    <row r="36" spans="2:14" x14ac:dyDescent="0.2">
      <c r="B36" s="9"/>
      <c r="C36" s="14"/>
      <c r="E36" s="20"/>
      <c r="F36" s="20"/>
      <c r="G36" s="2" t="s">
        <v>32</v>
      </c>
      <c r="H36" s="85"/>
      <c r="I36" s="64"/>
      <c r="J36" s="24"/>
      <c r="K36" s="27"/>
      <c r="L36" s="65">
        <f t="shared" si="0"/>
        <v>0</v>
      </c>
      <c r="M36" s="22"/>
      <c r="N36" s="11"/>
    </row>
    <row r="37" spans="2:14" x14ac:dyDescent="0.2">
      <c r="B37" s="9"/>
      <c r="C37" s="14"/>
      <c r="E37" s="20"/>
      <c r="F37" s="20"/>
      <c r="G37" s="2" t="s">
        <v>33</v>
      </c>
      <c r="H37" s="85"/>
      <c r="I37" s="64"/>
      <c r="J37" s="24"/>
      <c r="K37" s="27"/>
      <c r="L37" s="65">
        <f t="shared" si="0"/>
        <v>0</v>
      </c>
      <c r="M37" s="22"/>
      <c r="N37" s="11"/>
    </row>
    <row r="38" spans="2:14" x14ac:dyDescent="0.2">
      <c r="B38" s="9"/>
      <c r="C38" s="14"/>
      <c r="E38" s="20"/>
      <c r="F38" s="20"/>
      <c r="G38" s="2" t="s">
        <v>34</v>
      </c>
      <c r="H38" s="85"/>
      <c r="I38" s="64"/>
      <c r="J38" s="24"/>
      <c r="K38" s="27"/>
      <c r="L38" s="65">
        <f t="shared" si="0"/>
        <v>0</v>
      </c>
      <c r="M38" s="22"/>
      <c r="N38" s="11"/>
    </row>
    <row r="39" spans="2:14" x14ac:dyDescent="0.2">
      <c r="B39" s="9"/>
      <c r="C39" s="14"/>
      <c r="E39" s="20"/>
      <c r="F39" s="20"/>
      <c r="G39" s="2" t="s">
        <v>35</v>
      </c>
      <c r="H39" s="85"/>
      <c r="I39" s="64"/>
      <c r="J39" s="24">
        <v>0</v>
      </c>
      <c r="K39" s="27"/>
      <c r="L39" s="65">
        <f t="shared" si="0"/>
        <v>0</v>
      </c>
      <c r="M39" s="22"/>
      <c r="N39" s="11"/>
    </row>
    <row r="40" spans="2:14" x14ac:dyDescent="0.2">
      <c r="B40" s="9"/>
      <c r="C40" s="14"/>
      <c r="E40" s="20"/>
      <c r="F40" s="20"/>
      <c r="G40" s="2" t="s">
        <v>36</v>
      </c>
      <c r="H40" s="85"/>
      <c r="I40" s="64"/>
      <c r="J40" s="24"/>
      <c r="K40" s="27"/>
      <c r="L40" s="65">
        <f t="shared" si="0"/>
        <v>0</v>
      </c>
      <c r="M40" s="22"/>
      <c r="N40" s="11"/>
    </row>
    <row r="41" spans="2:14" x14ac:dyDescent="0.2">
      <c r="B41" s="9"/>
      <c r="C41" s="14"/>
      <c r="E41" s="20"/>
      <c r="F41" s="21" t="s">
        <v>37</v>
      </c>
      <c r="G41" s="13"/>
      <c r="H41" s="84">
        <v>-41946.720000000001</v>
      </c>
      <c r="I41" s="62"/>
      <c r="J41" s="62">
        <f>+J42</f>
        <v>-140000</v>
      </c>
      <c r="K41" s="26"/>
      <c r="L41" s="63">
        <f t="shared" si="0"/>
        <v>0.29961942857142859</v>
      </c>
      <c r="M41" s="22"/>
      <c r="N41" s="11"/>
    </row>
    <row r="42" spans="2:14" x14ac:dyDescent="0.2">
      <c r="B42" s="9"/>
      <c r="C42" s="14"/>
      <c r="E42" s="20"/>
      <c r="F42" s="20"/>
      <c r="G42" s="2" t="s">
        <v>38</v>
      </c>
      <c r="H42" s="85">
        <v>-41946.720000000001</v>
      </c>
      <c r="I42" s="64"/>
      <c r="J42" s="24">
        <v>-140000</v>
      </c>
      <c r="K42" s="27"/>
      <c r="L42" s="65">
        <f t="shared" si="0"/>
        <v>0.29961942857142859</v>
      </c>
      <c r="M42" s="22"/>
      <c r="N42" s="11"/>
    </row>
    <row r="43" spans="2:14" ht="30.75" customHeight="1" x14ac:dyDescent="0.2">
      <c r="B43" s="9"/>
      <c r="C43" s="14"/>
      <c r="E43" s="20"/>
      <c r="F43" s="94" t="s">
        <v>39</v>
      </c>
      <c r="G43" s="94"/>
      <c r="H43" s="84">
        <v>0</v>
      </c>
      <c r="I43" s="62"/>
      <c r="J43" s="62">
        <v>0</v>
      </c>
      <c r="K43" s="26"/>
      <c r="L43" s="63">
        <f t="shared" si="0"/>
        <v>0</v>
      </c>
      <c r="M43" s="22"/>
      <c r="N43" s="11"/>
    </row>
    <row r="44" spans="2:14" x14ac:dyDescent="0.2">
      <c r="B44" s="9"/>
      <c r="C44" s="14"/>
      <c r="E44" s="20"/>
      <c r="F44" s="20"/>
      <c r="G44" s="2" t="s">
        <v>40</v>
      </c>
      <c r="H44" s="85"/>
      <c r="I44" s="64"/>
      <c r="J44" s="24">
        <v>0</v>
      </c>
      <c r="K44" s="27"/>
      <c r="L44" s="65">
        <f t="shared" si="0"/>
        <v>0</v>
      </c>
      <c r="M44" s="22"/>
      <c r="N44" s="11"/>
    </row>
    <row r="45" spans="2:14" x14ac:dyDescent="0.2">
      <c r="B45" s="9"/>
      <c r="C45" s="14"/>
      <c r="E45" s="20"/>
      <c r="F45" s="20"/>
      <c r="G45" s="2" t="s">
        <v>41</v>
      </c>
      <c r="H45" s="85"/>
      <c r="I45" s="64"/>
      <c r="J45" s="24">
        <v>0</v>
      </c>
      <c r="K45" s="27"/>
      <c r="L45" s="65">
        <f t="shared" si="0"/>
        <v>0</v>
      </c>
      <c r="M45" s="22"/>
      <c r="N45" s="11"/>
    </row>
    <row r="46" spans="2:14" x14ac:dyDescent="0.2">
      <c r="B46" s="9"/>
      <c r="C46" s="14"/>
      <c r="E46" s="20"/>
      <c r="F46" s="20"/>
      <c r="G46" s="2" t="s">
        <v>42</v>
      </c>
      <c r="H46" s="85"/>
      <c r="I46" s="64"/>
      <c r="J46" s="24">
        <v>0</v>
      </c>
      <c r="K46" s="27"/>
      <c r="L46" s="65">
        <f t="shared" si="0"/>
        <v>0</v>
      </c>
      <c r="M46" s="22"/>
      <c r="N46" s="11"/>
    </row>
    <row r="47" spans="2:14" x14ac:dyDescent="0.2">
      <c r="B47" s="9"/>
      <c r="C47" s="14"/>
      <c r="E47" s="20"/>
      <c r="F47" s="20"/>
      <c r="G47" s="2" t="s">
        <v>43</v>
      </c>
      <c r="H47" s="85"/>
      <c r="I47" s="64"/>
      <c r="J47" s="24">
        <v>0</v>
      </c>
      <c r="K47" s="27"/>
      <c r="L47" s="65">
        <f t="shared" si="0"/>
        <v>0</v>
      </c>
      <c r="M47" s="22"/>
      <c r="N47" s="11"/>
    </row>
    <row r="48" spans="2:14" x14ac:dyDescent="0.2">
      <c r="B48" s="9"/>
      <c r="C48" s="14"/>
      <c r="E48" s="20"/>
      <c r="F48" s="20"/>
      <c r="G48" s="2" t="s">
        <v>44</v>
      </c>
      <c r="H48" s="85"/>
      <c r="I48" s="64"/>
      <c r="J48" s="24">
        <v>0</v>
      </c>
      <c r="K48" s="27"/>
      <c r="L48" s="65">
        <f t="shared" si="0"/>
        <v>0</v>
      </c>
      <c r="M48" s="22"/>
      <c r="N48" s="11"/>
    </row>
    <row r="49" spans="2:14" x14ac:dyDescent="0.2">
      <c r="B49" s="9"/>
      <c r="C49" s="14"/>
      <c r="E49" s="20"/>
      <c r="F49" s="20"/>
      <c r="G49" s="2" t="s">
        <v>45</v>
      </c>
      <c r="H49" s="85"/>
      <c r="I49" s="64"/>
      <c r="J49" s="24">
        <v>0</v>
      </c>
      <c r="K49" s="27"/>
      <c r="L49" s="65">
        <f t="shared" si="0"/>
        <v>0</v>
      </c>
      <c r="M49" s="22"/>
      <c r="N49" s="11"/>
    </row>
    <row r="50" spans="2:14" x14ac:dyDescent="0.2">
      <c r="B50" s="9"/>
      <c r="C50" s="14"/>
      <c r="E50" s="20"/>
      <c r="F50" s="20"/>
      <c r="H50" s="87"/>
      <c r="I50" s="25"/>
      <c r="J50" s="25"/>
      <c r="L50" s="51">
        <f t="shared" si="0"/>
        <v>0</v>
      </c>
      <c r="M50" s="22"/>
      <c r="N50" s="11"/>
    </row>
    <row r="51" spans="2:14" x14ac:dyDescent="0.2">
      <c r="B51" s="9"/>
      <c r="C51" s="14"/>
      <c r="E51" s="21" t="s">
        <v>46</v>
      </c>
      <c r="F51" s="20"/>
      <c r="G51" s="13"/>
      <c r="H51" s="67">
        <f>+H52+H54</f>
        <v>1708339.29</v>
      </c>
      <c r="I51" s="67"/>
      <c r="J51" s="67">
        <f>+J52+J54</f>
        <v>5334190</v>
      </c>
      <c r="K51" s="23"/>
      <c r="L51" s="68">
        <f t="shared" si="0"/>
        <v>0.3202621747631787</v>
      </c>
      <c r="M51" s="22"/>
      <c r="N51" s="11"/>
    </row>
    <row r="52" spans="2:14" x14ac:dyDescent="0.2">
      <c r="B52" s="9"/>
      <c r="C52" s="14"/>
      <c r="E52" s="20"/>
      <c r="F52" s="21" t="s">
        <v>47</v>
      </c>
      <c r="G52" s="13"/>
      <c r="H52" s="62">
        <f>+H53</f>
        <v>8058.3</v>
      </c>
      <c r="I52" s="62"/>
      <c r="J52" s="62">
        <f>+J53</f>
        <v>6500</v>
      </c>
      <c r="K52" s="26"/>
      <c r="L52" s="63">
        <f t="shared" si="0"/>
        <v>1.2397384615384615</v>
      </c>
      <c r="M52" s="22"/>
      <c r="N52" s="11"/>
    </row>
    <row r="53" spans="2:14" x14ac:dyDescent="0.2">
      <c r="B53" s="9"/>
      <c r="C53" s="14"/>
      <c r="E53" s="20"/>
      <c r="F53" s="20"/>
      <c r="G53" s="2" t="s">
        <v>48</v>
      </c>
      <c r="H53" s="85">
        <v>8058.3</v>
      </c>
      <c r="I53" s="64"/>
      <c r="J53" s="24">
        <v>6500</v>
      </c>
      <c r="K53" s="27"/>
      <c r="L53" s="65">
        <f t="shared" si="0"/>
        <v>1.2397384615384615</v>
      </c>
      <c r="M53" s="22"/>
      <c r="N53" s="11"/>
    </row>
    <row r="54" spans="2:14" ht="24" customHeight="1" x14ac:dyDescent="0.2">
      <c r="B54" s="9"/>
      <c r="C54" s="14"/>
      <c r="E54" s="20"/>
      <c r="F54" s="94" t="s">
        <v>49</v>
      </c>
      <c r="G54" s="94"/>
      <c r="H54" s="62">
        <f>+H55</f>
        <v>1700280.99</v>
      </c>
      <c r="I54" s="62"/>
      <c r="J54" s="62">
        <f>+J55</f>
        <v>5327690</v>
      </c>
      <c r="K54" s="26"/>
      <c r="L54" s="63">
        <f t="shared" si="0"/>
        <v>0.31914037603539247</v>
      </c>
      <c r="M54" s="22"/>
      <c r="N54" s="11"/>
    </row>
    <row r="55" spans="2:14" x14ac:dyDescent="0.2">
      <c r="B55" s="9"/>
      <c r="C55" s="14"/>
      <c r="E55" s="20"/>
      <c r="F55" s="20"/>
      <c r="G55" s="49" t="s">
        <v>214</v>
      </c>
      <c r="H55" s="85">
        <v>1700280.99</v>
      </c>
      <c r="I55" s="64"/>
      <c r="J55" s="24">
        <v>5327690</v>
      </c>
      <c r="K55" s="27"/>
      <c r="L55" s="65">
        <f t="shared" si="0"/>
        <v>0.31914037603539247</v>
      </c>
      <c r="M55" s="22"/>
      <c r="N55" s="11"/>
    </row>
    <row r="56" spans="2:14" ht="21.75" x14ac:dyDescent="0.2">
      <c r="B56" s="9"/>
      <c r="C56" s="14"/>
      <c r="E56" s="20"/>
      <c r="F56" s="20"/>
      <c r="G56" s="2" t="s">
        <v>216</v>
      </c>
      <c r="H56" s="85"/>
      <c r="I56" s="64"/>
      <c r="J56" s="24">
        <v>0</v>
      </c>
      <c r="K56" s="27"/>
      <c r="L56" s="65">
        <f t="shared" si="0"/>
        <v>0</v>
      </c>
      <c r="M56" s="22"/>
      <c r="N56" s="11"/>
    </row>
    <row r="57" spans="2:14" x14ac:dyDescent="0.2">
      <c r="B57" s="9"/>
      <c r="C57" s="14"/>
      <c r="E57" s="20"/>
      <c r="F57" s="20"/>
      <c r="H57" s="87"/>
      <c r="I57" s="25"/>
      <c r="J57" s="25"/>
      <c r="L57" s="51">
        <f t="shared" si="0"/>
        <v>0</v>
      </c>
      <c r="M57" s="22"/>
      <c r="N57" s="11"/>
    </row>
    <row r="58" spans="2:14" x14ac:dyDescent="0.2">
      <c r="B58" s="9"/>
      <c r="C58" s="14"/>
      <c r="E58" s="21" t="s">
        <v>50</v>
      </c>
      <c r="F58" s="20"/>
      <c r="G58" s="13"/>
      <c r="H58" s="86">
        <v>-1072299.26</v>
      </c>
      <c r="I58" s="67"/>
      <c r="J58" s="67">
        <f>+J59+J63</f>
        <v>-3355562</v>
      </c>
      <c r="K58" s="23"/>
      <c r="L58" s="68">
        <f t="shared" si="0"/>
        <v>0.31955876839706732</v>
      </c>
      <c r="M58" s="22"/>
      <c r="N58" s="11"/>
    </row>
    <row r="59" spans="2:14" x14ac:dyDescent="0.2">
      <c r="B59" s="9"/>
      <c r="C59" s="14"/>
      <c r="E59" s="20"/>
      <c r="F59" s="21" t="s">
        <v>51</v>
      </c>
      <c r="G59" s="13"/>
      <c r="H59" s="84">
        <v>-804345.54</v>
      </c>
      <c r="I59" s="62"/>
      <c r="J59" s="62">
        <f>+J60</f>
        <v>-2581201</v>
      </c>
      <c r="K59" s="26"/>
      <c r="L59" s="63">
        <f t="shared" si="0"/>
        <v>0.31161677839114427</v>
      </c>
      <c r="M59" s="22"/>
      <c r="N59" s="11"/>
    </row>
    <row r="60" spans="2:14" x14ac:dyDescent="0.2">
      <c r="B60" s="9"/>
      <c r="C60" s="14"/>
      <c r="E60" s="20"/>
      <c r="F60" s="20"/>
      <c r="G60" s="2" t="s">
        <v>52</v>
      </c>
      <c r="H60" s="85">
        <v>-804345.54</v>
      </c>
      <c r="I60" s="64"/>
      <c r="J60" s="24">
        <v>-2581201</v>
      </c>
      <c r="K60" s="27"/>
      <c r="L60" s="65">
        <f t="shared" si="0"/>
        <v>0.31161677839114427</v>
      </c>
      <c r="M60" s="22"/>
      <c r="N60" s="11"/>
    </row>
    <row r="61" spans="2:14" x14ac:dyDescent="0.2">
      <c r="B61" s="9"/>
      <c r="C61" s="14"/>
      <c r="E61" s="20"/>
      <c r="F61" s="20"/>
      <c r="G61" s="2" t="s">
        <v>53</v>
      </c>
      <c r="H61" s="85"/>
      <c r="I61" s="64"/>
      <c r="J61" s="24"/>
      <c r="K61" s="27"/>
      <c r="L61" s="65">
        <f t="shared" si="0"/>
        <v>0</v>
      </c>
      <c r="M61" s="22"/>
      <c r="N61" s="11"/>
    </row>
    <row r="62" spans="2:14" ht="21.75" x14ac:dyDescent="0.2">
      <c r="B62" s="9"/>
      <c r="C62" s="14"/>
      <c r="E62" s="20"/>
      <c r="F62" s="20"/>
      <c r="G62" s="2" t="s">
        <v>54</v>
      </c>
      <c r="H62" s="85"/>
      <c r="I62" s="64"/>
      <c r="J62" s="24">
        <v>0</v>
      </c>
      <c r="K62" s="27"/>
      <c r="L62" s="65">
        <f t="shared" si="0"/>
        <v>0</v>
      </c>
      <c r="M62" s="22"/>
      <c r="N62" s="11"/>
    </row>
    <row r="63" spans="2:14" x14ac:dyDescent="0.2">
      <c r="B63" s="9"/>
      <c r="C63" s="14"/>
      <c r="E63" s="20"/>
      <c r="F63" s="21" t="s">
        <v>55</v>
      </c>
      <c r="G63" s="13"/>
      <c r="H63" s="84">
        <v>-267953.72000000003</v>
      </c>
      <c r="I63" s="62"/>
      <c r="J63" s="62">
        <f>+J64</f>
        <v>-774361</v>
      </c>
      <c r="K63" s="26"/>
      <c r="L63" s="63">
        <f t="shared" si="0"/>
        <v>0.34603204448571151</v>
      </c>
      <c r="M63" s="22"/>
      <c r="N63" s="11"/>
    </row>
    <row r="64" spans="2:14" x14ac:dyDescent="0.2">
      <c r="B64" s="9"/>
      <c r="C64" s="14"/>
      <c r="E64" s="20"/>
      <c r="F64" s="20"/>
      <c r="G64" s="2" t="s">
        <v>56</v>
      </c>
      <c r="H64" s="85">
        <v>-261345.48</v>
      </c>
      <c r="I64" s="64"/>
      <c r="J64" s="66">
        <v>-774361</v>
      </c>
      <c r="K64" s="27"/>
      <c r="L64" s="65">
        <f t="shared" si="0"/>
        <v>0.33749824694167191</v>
      </c>
      <c r="M64" s="22"/>
      <c r="N64" s="11"/>
    </row>
    <row r="65" spans="2:16" ht="21.75" x14ac:dyDescent="0.2">
      <c r="B65" s="9"/>
      <c r="C65" s="14"/>
      <c r="E65" s="20"/>
      <c r="F65" s="20"/>
      <c r="G65" s="2" t="s">
        <v>57</v>
      </c>
      <c r="H65" s="85"/>
      <c r="I65" s="64"/>
      <c r="J65" s="66">
        <v>0</v>
      </c>
      <c r="K65" s="27"/>
      <c r="L65" s="65">
        <f t="shared" si="0"/>
        <v>0</v>
      </c>
      <c r="M65" s="22"/>
      <c r="N65" s="11"/>
    </row>
    <row r="66" spans="2:16" x14ac:dyDescent="0.2">
      <c r="B66" s="9"/>
      <c r="C66" s="14"/>
      <c r="E66" s="20"/>
      <c r="F66" s="20"/>
      <c r="G66" s="2" t="s">
        <v>58</v>
      </c>
      <c r="H66" s="85">
        <v>-6608.24</v>
      </c>
      <c r="I66" s="64"/>
      <c r="J66" s="66">
        <v>0</v>
      </c>
      <c r="K66" s="27"/>
      <c r="L66" s="65">
        <f t="shared" si="0"/>
        <v>0</v>
      </c>
      <c r="M66" s="22"/>
      <c r="N66" s="11"/>
    </row>
    <row r="67" spans="2:16" x14ac:dyDescent="0.2">
      <c r="B67" s="9"/>
      <c r="C67" s="14"/>
      <c r="E67" s="20"/>
      <c r="F67" s="21" t="s">
        <v>59</v>
      </c>
      <c r="G67" s="13"/>
      <c r="H67" s="84">
        <v>0</v>
      </c>
      <c r="I67" s="62"/>
      <c r="J67" s="62">
        <v>0</v>
      </c>
      <c r="K67" s="26"/>
      <c r="L67" s="63">
        <f t="shared" si="0"/>
        <v>0</v>
      </c>
      <c r="M67" s="22"/>
      <c r="N67" s="11"/>
    </row>
    <row r="68" spans="2:16" ht="21.75" x14ac:dyDescent="0.2">
      <c r="B68" s="9"/>
      <c r="C68" s="14"/>
      <c r="E68" s="20"/>
      <c r="F68" s="20"/>
      <c r="G68" s="2" t="s">
        <v>60</v>
      </c>
      <c r="H68" s="85"/>
      <c r="I68" s="64"/>
      <c r="J68" s="24">
        <v>0</v>
      </c>
      <c r="K68" s="27"/>
      <c r="L68" s="65">
        <f t="shared" si="0"/>
        <v>0</v>
      </c>
      <c r="M68" s="22"/>
      <c r="N68" s="11"/>
    </row>
    <row r="69" spans="2:16" ht="21.75" x14ac:dyDescent="0.2">
      <c r="B69" s="9"/>
      <c r="C69" s="14"/>
      <c r="E69" s="20"/>
      <c r="F69" s="20"/>
      <c r="G69" s="2" t="s">
        <v>61</v>
      </c>
      <c r="H69" s="85"/>
      <c r="I69" s="64"/>
      <c r="J69" s="24">
        <v>0</v>
      </c>
      <c r="K69" s="27"/>
      <c r="L69" s="65">
        <f t="shared" si="0"/>
        <v>0</v>
      </c>
      <c r="M69" s="22"/>
      <c r="N69" s="11"/>
    </row>
    <row r="70" spans="2:16" x14ac:dyDescent="0.2">
      <c r="B70" s="9"/>
      <c r="C70" s="14"/>
      <c r="E70" s="20"/>
      <c r="F70" s="20"/>
      <c r="G70" s="2" t="s">
        <v>62</v>
      </c>
      <c r="H70" s="85"/>
      <c r="I70" s="64"/>
      <c r="J70" s="24">
        <v>0</v>
      </c>
      <c r="K70" s="27"/>
      <c r="L70" s="65">
        <f t="shared" ref="L70:L133" si="1">IF(J70=0, ,+H70/J70)</f>
        <v>0</v>
      </c>
      <c r="M70" s="22"/>
      <c r="N70" s="11"/>
    </row>
    <row r="71" spans="2:16" ht="21.75" x14ac:dyDescent="0.2">
      <c r="B71" s="9"/>
      <c r="C71" s="14"/>
      <c r="E71" s="20"/>
      <c r="F71" s="20"/>
      <c r="G71" s="2" t="s">
        <v>63</v>
      </c>
      <c r="H71" s="85"/>
      <c r="I71" s="64"/>
      <c r="J71" s="24">
        <v>0</v>
      </c>
      <c r="K71" s="27"/>
      <c r="L71" s="65">
        <f t="shared" si="1"/>
        <v>0</v>
      </c>
      <c r="M71" s="22"/>
      <c r="N71" s="11"/>
    </row>
    <row r="72" spans="2:16" x14ac:dyDescent="0.2">
      <c r="B72" s="9"/>
      <c r="C72" s="14"/>
      <c r="E72" s="21" t="s">
        <v>64</v>
      </c>
      <c r="F72" s="20"/>
      <c r="G72" s="13"/>
      <c r="H72" s="86">
        <v>-623752.65</v>
      </c>
      <c r="I72" s="67"/>
      <c r="J72" s="67">
        <f>+J73+J84+J89</f>
        <v>-1822558</v>
      </c>
      <c r="K72" s="23"/>
      <c r="L72" s="68">
        <f t="shared" si="1"/>
        <v>0.34224021951564781</v>
      </c>
      <c r="M72" s="22"/>
      <c r="N72" s="11"/>
      <c r="P72" s="90"/>
    </row>
    <row r="73" spans="2:16" x14ac:dyDescent="0.2">
      <c r="B73" s="9"/>
      <c r="C73" s="14"/>
      <c r="E73" s="20"/>
      <c r="F73" s="21" t="s">
        <v>65</v>
      </c>
      <c r="G73" s="13"/>
      <c r="H73" s="84">
        <v>-618721.25</v>
      </c>
      <c r="I73" s="62"/>
      <c r="J73" s="91">
        <f>SUM(J74:J83)</f>
        <v>-1821338</v>
      </c>
      <c r="K73" s="26"/>
      <c r="L73" s="63">
        <f t="shared" si="1"/>
        <v>0.33970699013582323</v>
      </c>
      <c r="M73" s="22"/>
      <c r="N73" s="11"/>
    </row>
    <row r="74" spans="2:16" x14ac:dyDescent="0.2">
      <c r="B74" s="9"/>
      <c r="C74" s="14"/>
      <c r="E74" s="20"/>
      <c r="F74" s="20"/>
      <c r="G74" s="2" t="s">
        <v>66</v>
      </c>
      <c r="H74" s="85">
        <v>0</v>
      </c>
      <c r="I74" s="64"/>
      <c r="J74" s="93">
        <v>-5750</v>
      </c>
      <c r="K74" s="27"/>
      <c r="L74" s="65">
        <f t="shared" si="1"/>
        <v>0</v>
      </c>
      <c r="M74" s="22"/>
      <c r="N74" s="11"/>
    </row>
    <row r="75" spans="2:16" x14ac:dyDescent="0.2">
      <c r="B75" s="9"/>
      <c r="C75" s="14"/>
      <c r="E75" s="20"/>
      <c r="F75" s="20"/>
      <c r="G75" s="2" t="s">
        <v>67</v>
      </c>
      <c r="H75" s="85"/>
      <c r="I75" s="64"/>
      <c r="J75" s="93">
        <v>0</v>
      </c>
      <c r="K75" s="27"/>
      <c r="L75" s="65">
        <f t="shared" si="1"/>
        <v>0</v>
      </c>
      <c r="M75" s="22"/>
      <c r="N75" s="11"/>
    </row>
    <row r="76" spans="2:16" x14ac:dyDescent="0.2">
      <c r="B76" s="9"/>
      <c r="C76" s="14"/>
      <c r="E76" s="20"/>
      <c r="F76" s="20"/>
      <c r="G76" s="2" t="s">
        <v>68</v>
      </c>
      <c r="H76" s="85">
        <v>-14629.25</v>
      </c>
      <c r="I76" s="64"/>
      <c r="J76" s="93">
        <v>-55000</v>
      </c>
      <c r="K76" s="27"/>
      <c r="L76" s="65">
        <f t="shared" si="1"/>
        <v>0.26598636363636363</v>
      </c>
      <c r="M76" s="22"/>
      <c r="N76" s="11"/>
    </row>
    <row r="77" spans="2:16" x14ac:dyDescent="0.2">
      <c r="B77" s="9"/>
      <c r="C77" s="14"/>
      <c r="E77" s="20"/>
      <c r="F77" s="20"/>
      <c r="G77" s="2" t="s">
        <v>69</v>
      </c>
      <c r="H77" s="85">
        <v>-9299.69</v>
      </c>
      <c r="I77" s="64"/>
      <c r="J77" s="93">
        <v>-50000</v>
      </c>
      <c r="K77" s="27"/>
      <c r="L77" s="65">
        <f t="shared" si="1"/>
        <v>0.18599380000000001</v>
      </c>
      <c r="M77" s="22"/>
      <c r="N77" s="11"/>
    </row>
    <row r="78" spans="2:16" x14ac:dyDescent="0.2">
      <c r="B78" s="9"/>
      <c r="C78" s="14"/>
      <c r="E78" s="20"/>
      <c r="F78" s="20"/>
      <c r="G78" s="2" t="s">
        <v>70</v>
      </c>
      <c r="H78" s="85">
        <v>-377109.41</v>
      </c>
      <c r="I78" s="64"/>
      <c r="J78" s="93">
        <v>-1084540</v>
      </c>
      <c r="K78" s="27"/>
      <c r="L78" s="65">
        <f t="shared" si="1"/>
        <v>0.34771369428513471</v>
      </c>
      <c r="M78" s="22"/>
      <c r="N78" s="11"/>
    </row>
    <row r="79" spans="2:16" x14ac:dyDescent="0.2">
      <c r="B79" s="9"/>
      <c r="C79" s="14"/>
      <c r="E79" s="20"/>
      <c r="F79" s="20"/>
      <c r="G79" s="2" t="s">
        <v>71</v>
      </c>
      <c r="H79" s="85">
        <v>-2084.5700000000002</v>
      </c>
      <c r="I79" s="64"/>
      <c r="J79" s="93">
        <v>-2500</v>
      </c>
      <c r="K79" s="27"/>
      <c r="L79" s="65">
        <f t="shared" si="1"/>
        <v>0.83382800000000001</v>
      </c>
      <c r="M79" s="22"/>
      <c r="N79" s="11"/>
    </row>
    <row r="80" spans="2:16" x14ac:dyDescent="0.2">
      <c r="B80" s="9"/>
      <c r="C80" s="14"/>
      <c r="E80" s="20"/>
      <c r="F80" s="20"/>
      <c r="G80" s="2" t="s">
        <v>72</v>
      </c>
      <c r="H80" s="85">
        <v>-2918.47</v>
      </c>
      <c r="I80" s="64"/>
      <c r="J80" s="93">
        <v>-1000</v>
      </c>
      <c r="K80" s="27"/>
      <c r="L80" s="65">
        <f t="shared" si="1"/>
        <v>2.9184699999999997</v>
      </c>
      <c r="M80" s="22"/>
      <c r="N80" s="11"/>
    </row>
    <row r="81" spans="2:14" x14ac:dyDescent="0.2">
      <c r="B81" s="9"/>
      <c r="C81" s="14"/>
      <c r="E81" s="20"/>
      <c r="F81" s="20"/>
      <c r="G81" s="2" t="s">
        <v>73</v>
      </c>
      <c r="H81" s="85">
        <v>-773.4</v>
      </c>
      <c r="I81" s="64"/>
      <c r="J81" s="93">
        <v>-3000</v>
      </c>
      <c r="K81" s="27"/>
      <c r="L81" s="65">
        <f t="shared" si="1"/>
        <v>0.25779999999999997</v>
      </c>
      <c r="M81" s="22"/>
      <c r="N81" s="11"/>
    </row>
    <row r="82" spans="2:14" x14ac:dyDescent="0.2">
      <c r="B82" s="9"/>
      <c r="C82" s="14"/>
      <c r="E82" s="20"/>
      <c r="F82" s="20"/>
      <c r="G82" s="2" t="s">
        <v>74</v>
      </c>
      <c r="H82" s="85">
        <v>-206333.74</v>
      </c>
      <c r="I82" s="64"/>
      <c r="J82" s="93">
        <v>-569548</v>
      </c>
      <c r="K82" s="27"/>
      <c r="L82" s="65">
        <f t="shared" si="1"/>
        <v>0.36227629629109398</v>
      </c>
      <c r="M82" s="22"/>
      <c r="N82" s="11"/>
    </row>
    <row r="83" spans="2:14" x14ac:dyDescent="0.2">
      <c r="B83" s="9"/>
      <c r="C83" s="14"/>
      <c r="E83" s="20"/>
      <c r="F83" s="20"/>
      <c r="G83" s="2" t="s">
        <v>75</v>
      </c>
      <c r="H83" s="85">
        <v>-5572.72</v>
      </c>
      <c r="I83" s="64"/>
      <c r="J83" s="93">
        <v>-50000</v>
      </c>
      <c r="K83" s="27"/>
      <c r="L83" s="65">
        <f t="shared" si="1"/>
        <v>0.11145440000000001</v>
      </c>
      <c r="M83" s="22"/>
      <c r="N83" s="11"/>
    </row>
    <row r="84" spans="2:14" x14ac:dyDescent="0.2">
      <c r="B84" s="9"/>
      <c r="C84" s="14"/>
      <c r="E84" s="20"/>
      <c r="F84" s="21" t="s">
        <v>76</v>
      </c>
      <c r="G84" s="13"/>
      <c r="H84" s="84">
        <v>-5031.3999999999942</v>
      </c>
      <c r="I84" s="62"/>
      <c r="J84" s="62">
        <f>SUM(J85:J88)</f>
        <v>-1220</v>
      </c>
      <c r="K84" s="26"/>
      <c r="L84" s="63">
        <f t="shared" si="1"/>
        <v>4.1240983606557329</v>
      </c>
      <c r="M84" s="22"/>
      <c r="N84" s="11"/>
    </row>
    <row r="85" spans="2:14" x14ac:dyDescent="0.2">
      <c r="B85" s="9"/>
      <c r="C85" s="14"/>
      <c r="E85" s="20"/>
      <c r="F85" s="20"/>
      <c r="G85" s="2" t="s">
        <v>77</v>
      </c>
      <c r="H85" s="85"/>
      <c r="I85" s="64"/>
      <c r="J85" s="66">
        <v>-1220</v>
      </c>
      <c r="K85" s="27"/>
      <c r="L85" s="65">
        <f t="shared" si="1"/>
        <v>0</v>
      </c>
      <c r="M85" s="22"/>
      <c r="N85" s="11"/>
    </row>
    <row r="86" spans="2:14" x14ac:dyDescent="0.2">
      <c r="B86" s="9"/>
      <c r="C86" s="14"/>
      <c r="E86" s="20"/>
      <c r="F86" s="20"/>
      <c r="G86" s="2" t="s">
        <v>78</v>
      </c>
      <c r="H86" s="85">
        <v>-82825.25</v>
      </c>
      <c r="I86" s="64"/>
      <c r="J86" s="24"/>
      <c r="K86" s="27"/>
      <c r="L86" s="65">
        <f t="shared" si="1"/>
        <v>0</v>
      </c>
      <c r="M86" s="22"/>
      <c r="N86" s="11"/>
    </row>
    <row r="87" spans="2:14" x14ac:dyDescent="0.2">
      <c r="B87" s="9"/>
      <c r="C87" s="14"/>
      <c r="E87" s="20"/>
      <c r="F87" s="20"/>
      <c r="G87" s="2" t="s">
        <v>79</v>
      </c>
      <c r="H87" s="85">
        <v>77793.850000000006</v>
      </c>
      <c r="I87" s="64"/>
      <c r="J87" s="24"/>
      <c r="K87" s="27"/>
      <c r="L87" s="65">
        <f t="shared" si="1"/>
        <v>0</v>
      </c>
      <c r="M87" s="22"/>
      <c r="N87" s="11"/>
    </row>
    <row r="88" spans="2:14" x14ac:dyDescent="0.2">
      <c r="B88" s="9"/>
      <c r="C88" s="14"/>
      <c r="E88" s="20"/>
      <c r="F88" s="20"/>
      <c r="G88" s="2" t="s">
        <v>80</v>
      </c>
      <c r="H88" s="85"/>
      <c r="I88" s="64"/>
      <c r="J88" s="24"/>
      <c r="K88" s="27"/>
      <c r="L88" s="65">
        <f t="shared" si="1"/>
        <v>0</v>
      </c>
      <c r="M88" s="22"/>
      <c r="N88" s="11"/>
    </row>
    <row r="89" spans="2:14" ht="27.75" customHeight="1" x14ac:dyDescent="0.2">
      <c r="B89" s="9"/>
      <c r="C89" s="14"/>
      <c r="E89" s="20"/>
      <c r="F89" s="94" t="s">
        <v>81</v>
      </c>
      <c r="G89" s="94"/>
      <c r="H89" s="84">
        <v>0</v>
      </c>
      <c r="I89" s="62"/>
      <c r="J89" s="62">
        <f>SUM(J90:J94)</f>
        <v>0</v>
      </c>
      <c r="K89" s="26"/>
      <c r="L89" s="63">
        <f t="shared" si="1"/>
        <v>0</v>
      </c>
      <c r="M89" s="22"/>
      <c r="N89" s="11"/>
    </row>
    <row r="90" spans="2:14" x14ac:dyDescent="0.2">
      <c r="B90" s="9"/>
      <c r="C90" s="14"/>
      <c r="E90" s="20"/>
      <c r="F90" s="20"/>
      <c r="G90" s="2" t="s">
        <v>82</v>
      </c>
      <c r="H90" s="85"/>
      <c r="I90" s="64"/>
      <c r="J90" s="24">
        <v>0</v>
      </c>
      <c r="K90" s="27"/>
      <c r="L90" s="65">
        <f t="shared" si="1"/>
        <v>0</v>
      </c>
      <c r="M90" s="22"/>
      <c r="N90" s="11"/>
    </row>
    <row r="91" spans="2:14" x14ac:dyDescent="0.2">
      <c r="B91" s="9"/>
      <c r="C91" s="14"/>
      <c r="E91" s="20"/>
      <c r="F91" s="20"/>
      <c r="G91" s="2" t="s">
        <v>83</v>
      </c>
      <c r="H91" s="85"/>
      <c r="I91" s="64"/>
      <c r="J91" s="24">
        <v>0</v>
      </c>
      <c r="K91" s="27"/>
      <c r="L91" s="65">
        <f t="shared" si="1"/>
        <v>0</v>
      </c>
      <c r="M91" s="22"/>
      <c r="N91" s="11"/>
    </row>
    <row r="92" spans="2:14" x14ac:dyDescent="0.2">
      <c r="B92" s="9"/>
      <c r="C92" s="14"/>
      <c r="E92" s="20"/>
      <c r="F92" s="20"/>
      <c r="G92" s="2" t="s">
        <v>84</v>
      </c>
      <c r="H92" s="85"/>
      <c r="I92" s="64"/>
      <c r="J92" s="24">
        <v>0</v>
      </c>
      <c r="K92" s="27"/>
      <c r="L92" s="65">
        <f t="shared" si="1"/>
        <v>0</v>
      </c>
      <c r="M92" s="22"/>
      <c r="N92" s="11"/>
    </row>
    <row r="93" spans="2:14" ht="21.75" x14ac:dyDescent="0.2">
      <c r="B93" s="9"/>
      <c r="C93" s="14"/>
      <c r="E93" s="20"/>
      <c r="F93" s="20"/>
      <c r="G93" s="2" t="s">
        <v>85</v>
      </c>
      <c r="H93" s="85"/>
      <c r="I93" s="64"/>
      <c r="J93" s="24">
        <v>0</v>
      </c>
      <c r="K93" s="27"/>
      <c r="L93" s="65">
        <f t="shared" si="1"/>
        <v>0</v>
      </c>
      <c r="M93" s="22"/>
      <c r="N93" s="11"/>
    </row>
    <row r="94" spans="2:14" x14ac:dyDescent="0.2">
      <c r="B94" s="9"/>
      <c r="C94" s="14"/>
      <c r="E94" s="20"/>
      <c r="F94" s="20"/>
      <c r="G94" s="2" t="s">
        <v>86</v>
      </c>
      <c r="H94" s="85"/>
      <c r="I94" s="64"/>
      <c r="J94" s="24">
        <v>0</v>
      </c>
      <c r="K94" s="27"/>
      <c r="L94" s="65">
        <f t="shared" si="1"/>
        <v>0</v>
      </c>
      <c r="M94" s="22"/>
      <c r="N94" s="11"/>
    </row>
    <row r="95" spans="2:14" x14ac:dyDescent="0.2">
      <c r="B95" s="9"/>
      <c r="C95" s="14"/>
      <c r="E95" s="20"/>
      <c r="F95" s="21" t="s">
        <v>87</v>
      </c>
      <c r="G95" s="13"/>
      <c r="H95" s="84">
        <v>0</v>
      </c>
      <c r="I95" s="62"/>
      <c r="J95" s="62">
        <v>0</v>
      </c>
      <c r="K95" s="26"/>
      <c r="L95" s="63">
        <f t="shared" si="1"/>
        <v>0</v>
      </c>
      <c r="M95" s="22"/>
      <c r="N95" s="11"/>
    </row>
    <row r="96" spans="2:14" x14ac:dyDescent="0.2">
      <c r="B96" s="9"/>
      <c r="C96" s="14"/>
      <c r="E96" s="20"/>
      <c r="F96" s="20"/>
      <c r="G96" s="2" t="s">
        <v>88</v>
      </c>
      <c r="H96" s="85"/>
      <c r="I96" s="64"/>
      <c r="J96" s="24">
        <v>0</v>
      </c>
      <c r="K96" s="27"/>
      <c r="L96" s="65">
        <f t="shared" si="1"/>
        <v>0</v>
      </c>
      <c r="M96" s="22"/>
      <c r="N96" s="11"/>
    </row>
    <row r="97" spans="2:14" x14ac:dyDescent="0.2">
      <c r="B97" s="9"/>
      <c r="C97" s="14"/>
      <c r="E97" s="20"/>
      <c r="F97" s="20"/>
      <c r="G97" s="2" t="s">
        <v>89</v>
      </c>
      <c r="H97" s="85"/>
      <c r="I97" s="64"/>
      <c r="J97" s="24">
        <v>0</v>
      </c>
      <c r="K97" s="27"/>
      <c r="L97" s="65">
        <f t="shared" si="1"/>
        <v>0</v>
      </c>
      <c r="M97" s="22"/>
      <c r="N97" s="11"/>
    </row>
    <row r="98" spans="2:14" x14ac:dyDescent="0.2">
      <c r="B98" s="9"/>
      <c r="C98" s="14"/>
      <c r="E98" s="21" t="s">
        <v>90</v>
      </c>
      <c r="F98" s="20"/>
      <c r="G98" s="13"/>
      <c r="H98" s="86">
        <v>-6204.74</v>
      </c>
      <c r="I98" s="67"/>
      <c r="J98" s="67">
        <f>SUM(J99:J101)</f>
        <v>-26980</v>
      </c>
      <c r="K98" s="23"/>
      <c r="L98" s="68">
        <f t="shared" si="1"/>
        <v>0.22997553743513713</v>
      </c>
      <c r="M98" s="22"/>
      <c r="N98" s="11"/>
    </row>
    <row r="99" spans="2:14" x14ac:dyDescent="0.2">
      <c r="B99" s="9"/>
      <c r="C99" s="14"/>
      <c r="E99" s="20"/>
      <c r="F99" s="20"/>
      <c r="G99" s="2" t="s">
        <v>91</v>
      </c>
      <c r="H99" s="85">
        <v>-239.53</v>
      </c>
      <c r="I99" s="64"/>
      <c r="J99" s="66">
        <v>-728</v>
      </c>
      <c r="K99" s="27"/>
      <c r="L99" s="65">
        <f t="shared" si="1"/>
        <v>0.32902472527472526</v>
      </c>
      <c r="M99" s="22"/>
      <c r="N99" s="11"/>
    </row>
    <row r="100" spans="2:14" x14ac:dyDescent="0.2">
      <c r="B100" s="9"/>
      <c r="C100" s="14"/>
      <c r="E100" s="20"/>
      <c r="F100" s="20"/>
      <c r="G100" s="2" t="s">
        <v>92</v>
      </c>
      <c r="H100" s="85">
        <v>-5965.21</v>
      </c>
      <c r="I100" s="64"/>
      <c r="J100" s="66">
        <v>-26252</v>
      </c>
      <c r="K100" s="27"/>
      <c r="L100" s="65">
        <f t="shared" si="1"/>
        <v>0.22722878256894713</v>
      </c>
      <c r="M100" s="22"/>
      <c r="N100" s="11"/>
    </row>
    <row r="101" spans="2:14" x14ac:dyDescent="0.2">
      <c r="B101" s="9"/>
      <c r="C101" s="14"/>
      <c r="E101" s="20"/>
      <c r="F101" s="20"/>
      <c r="G101" s="2" t="s">
        <v>93</v>
      </c>
      <c r="H101" s="85"/>
      <c r="I101" s="64"/>
      <c r="J101" s="24">
        <v>0</v>
      </c>
      <c r="K101" s="27"/>
      <c r="L101" s="65">
        <f t="shared" si="1"/>
        <v>0</v>
      </c>
      <c r="M101" s="22"/>
      <c r="N101" s="11"/>
    </row>
    <row r="102" spans="2:14" x14ac:dyDescent="0.2">
      <c r="B102" s="9"/>
      <c r="C102" s="14"/>
      <c r="E102" s="21" t="s">
        <v>94</v>
      </c>
      <c r="F102" s="20"/>
      <c r="G102" s="13"/>
      <c r="H102" s="86">
        <v>6204.74</v>
      </c>
      <c r="I102" s="67"/>
      <c r="J102" s="67">
        <f>+J103</f>
        <v>26980</v>
      </c>
      <c r="K102" s="23"/>
      <c r="L102" s="68">
        <f t="shared" si="1"/>
        <v>0.22997553743513713</v>
      </c>
      <c r="M102" s="22"/>
      <c r="N102" s="11"/>
    </row>
    <row r="103" spans="2:14" ht="21.75" x14ac:dyDescent="0.2">
      <c r="B103" s="9"/>
      <c r="C103" s="14"/>
      <c r="E103" s="20"/>
      <c r="F103" s="20"/>
      <c r="G103" s="2" t="s">
        <v>95</v>
      </c>
      <c r="H103" s="85">
        <v>6204.74</v>
      </c>
      <c r="I103" s="64"/>
      <c r="J103" s="66">
        <v>26980</v>
      </c>
      <c r="K103" s="27"/>
      <c r="L103" s="65">
        <f t="shared" si="1"/>
        <v>0.22997553743513713</v>
      </c>
      <c r="M103" s="22"/>
      <c r="N103" s="11"/>
    </row>
    <row r="104" spans="2:14" x14ac:dyDescent="0.2">
      <c r="B104" s="9"/>
      <c r="C104" s="14"/>
      <c r="E104" s="21" t="s">
        <v>96</v>
      </c>
      <c r="F104" s="20"/>
      <c r="G104" s="13"/>
      <c r="H104" s="86">
        <v>0</v>
      </c>
      <c r="I104" s="67"/>
      <c r="J104" s="67">
        <v>0</v>
      </c>
      <c r="K104" s="23"/>
      <c r="L104" s="68">
        <f t="shared" si="1"/>
        <v>0</v>
      </c>
      <c r="M104" s="22"/>
      <c r="N104" s="11"/>
    </row>
    <row r="105" spans="2:14" x14ac:dyDescent="0.2">
      <c r="B105" s="9"/>
      <c r="C105" s="14"/>
      <c r="E105" s="20"/>
      <c r="F105" s="20"/>
      <c r="G105" s="2" t="s">
        <v>97</v>
      </c>
      <c r="H105" s="85"/>
      <c r="I105" s="64"/>
      <c r="J105" s="24">
        <v>0</v>
      </c>
      <c r="K105" s="27"/>
      <c r="L105" s="65">
        <f t="shared" si="1"/>
        <v>0</v>
      </c>
      <c r="M105" s="22"/>
      <c r="N105" s="11"/>
    </row>
    <row r="106" spans="2:14" x14ac:dyDescent="0.2">
      <c r="B106" s="9"/>
      <c r="C106" s="14"/>
      <c r="E106" s="20"/>
      <c r="F106" s="20"/>
      <c r="G106" s="2" t="s">
        <v>98</v>
      </c>
      <c r="H106" s="85"/>
      <c r="I106" s="64"/>
      <c r="J106" s="24">
        <v>0</v>
      </c>
      <c r="K106" s="27"/>
      <c r="L106" s="65">
        <f t="shared" si="1"/>
        <v>0</v>
      </c>
      <c r="M106" s="22"/>
      <c r="N106" s="11"/>
    </row>
    <row r="107" spans="2:14" x14ac:dyDescent="0.2">
      <c r="B107" s="9"/>
      <c r="C107" s="14"/>
      <c r="E107" s="20"/>
      <c r="F107" s="20"/>
      <c r="G107" s="2" t="s">
        <v>99</v>
      </c>
      <c r="H107" s="85"/>
      <c r="I107" s="64"/>
      <c r="J107" s="24">
        <v>0</v>
      </c>
      <c r="K107" s="27"/>
      <c r="L107" s="65">
        <f t="shared" si="1"/>
        <v>0</v>
      </c>
      <c r="M107" s="22"/>
      <c r="N107" s="11"/>
    </row>
    <row r="108" spans="2:14" x14ac:dyDescent="0.2">
      <c r="B108" s="9"/>
      <c r="C108" s="14"/>
      <c r="E108" s="20"/>
      <c r="F108" s="20"/>
      <c r="G108" s="2" t="s">
        <v>100</v>
      </c>
      <c r="H108" s="85"/>
      <c r="I108" s="64"/>
      <c r="J108" s="24">
        <v>0</v>
      </c>
      <c r="K108" s="27"/>
      <c r="L108" s="65">
        <f t="shared" si="1"/>
        <v>0</v>
      </c>
      <c r="M108" s="22"/>
      <c r="N108" s="11"/>
    </row>
    <row r="109" spans="2:14" x14ac:dyDescent="0.2">
      <c r="B109" s="9"/>
      <c r="C109" s="14"/>
      <c r="E109" s="21" t="s">
        <v>101</v>
      </c>
      <c r="F109" s="20"/>
      <c r="G109" s="13"/>
      <c r="H109" s="86">
        <v>0</v>
      </c>
      <c r="I109" s="67"/>
      <c r="J109" s="67">
        <v>0</v>
      </c>
      <c r="K109" s="23"/>
      <c r="L109" s="68">
        <f t="shared" si="1"/>
        <v>0</v>
      </c>
      <c r="M109" s="22"/>
      <c r="N109" s="11"/>
    </row>
    <row r="110" spans="2:14" x14ac:dyDescent="0.2">
      <c r="B110" s="9"/>
      <c r="C110" s="14"/>
      <c r="E110" s="20"/>
      <c r="F110" s="21" t="s">
        <v>102</v>
      </c>
      <c r="G110" s="13"/>
      <c r="H110" s="86">
        <v>0</v>
      </c>
      <c r="I110" s="67"/>
      <c r="J110" s="67">
        <v>0</v>
      </c>
      <c r="K110" s="23"/>
      <c r="L110" s="68">
        <f t="shared" si="1"/>
        <v>0</v>
      </c>
      <c r="M110" s="22"/>
      <c r="N110" s="11"/>
    </row>
    <row r="111" spans="2:14" x14ac:dyDescent="0.2">
      <c r="B111" s="9"/>
      <c r="C111" s="14"/>
      <c r="E111" s="20"/>
      <c r="F111" s="20"/>
      <c r="G111" s="2" t="s">
        <v>103</v>
      </c>
      <c r="H111" s="85"/>
      <c r="I111" s="64"/>
      <c r="J111" s="24">
        <v>0</v>
      </c>
      <c r="K111" s="27"/>
      <c r="L111" s="65">
        <f t="shared" si="1"/>
        <v>0</v>
      </c>
      <c r="M111" s="22"/>
      <c r="N111" s="11"/>
    </row>
    <row r="112" spans="2:14" x14ac:dyDescent="0.2">
      <c r="B112" s="9"/>
      <c r="C112" s="14"/>
      <c r="E112" s="20"/>
      <c r="F112" s="20"/>
      <c r="G112" s="2" t="s">
        <v>104</v>
      </c>
      <c r="H112" s="85"/>
      <c r="I112" s="64"/>
      <c r="J112" s="24">
        <v>0</v>
      </c>
      <c r="K112" s="27"/>
      <c r="L112" s="65">
        <f t="shared" si="1"/>
        <v>0</v>
      </c>
      <c r="M112" s="22"/>
      <c r="N112" s="11"/>
    </row>
    <row r="113" spans="2:15" x14ac:dyDescent="0.2">
      <c r="B113" s="9"/>
      <c r="C113" s="14"/>
      <c r="E113" s="20"/>
      <c r="F113" s="20"/>
      <c r="G113" s="2" t="s">
        <v>105</v>
      </c>
      <c r="H113" s="85"/>
      <c r="I113" s="64"/>
      <c r="J113" s="24">
        <v>0</v>
      </c>
      <c r="K113" s="27"/>
      <c r="L113" s="65">
        <f t="shared" si="1"/>
        <v>0</v>
      </c>
      <c r="M113" s="22"/>
      <c r="N113" s="11"/>
    </row>
    <row r="114" spans="2:15" x14ac:dyDescent="0.2">
      <c r="B114" s="9"/>
      <c r="C114" s="14"/>
      <c r="E114" s="20"/>
      <c r="F114" s="20"/>
      <c r="G114" s="2" t="s">
        <v>106</v>
      </c>
      <c r="H114" s="85"/>
      <c r="I114" s="64"/>
      <c r="J114" s="24">
        <v>0</v>
      </c>
      <c r="K114" s="27"/>
      <c r="L114" s="65">
        <f t="shared" si="1"/>
        <v>0</v>
      </c>
      <c r="M114" s="22"/>
      <c r="N114" s="11"/>
    </row>
    <row r="115" spans="2:15" x14ac:dyDescent="0.2">
      <c r="B115" s="9"/>
      <c r="C115" s="14"/>
      <c r="E115" s="20"/>
      <c r="F115" s="20"/>
      <c r="G115" s="2" t="s">
        <v>107</v>
      </c>
      <c r="H115" s="85"/>
      <c r="I115" s="64"/>
      <c r="J115" s="24">
        <v>0</v>
      </c>
      <c r="K115" s="27"/>
      <c r="L115" s="65">
        <f t="shared" si="1"/>
        <v>0</v>
      </c>
      <c r="M115" s="22"/>
      <c r="N115" s="11"/>
    </row>
    <row r="116" spans="2:15" x14ac:dyDescent="0.2">
      <c r="B116" s="9"/>
      <c r="C116" s="14"/>
      <c r="E116" s="20"/>
      <c r="F116" s="20"/>
      <c r="G116" s="2" t="s">
        <v>108</v>
      </c>
      <c r="H116" s="85"/>
      <c r="I116" s="64"/>
      <c r="J116" s="24">
        <v>0</v>
      </c>
      <c r="K116" s="27"/>
      <c r="L116" s="65">
        <f t="shared" si="1"/>
        <v>0</v>
      </c>
      <c r="M116" s="22"/>
      <c r="N116" s="11"/>
    </row>
    <row r="117" spans="2:15" x14ac:dyDescent="0.2">
      <c r="B117" s="9"/>
      <c r="C117" s="14"/>
      <c r="E117" s="20"/>
      <c r="F117" s="21" t="s">
        <v>109</v>
      </c>
      <c r="G117" s="13"/>
      <c r="H117" s="86">
        <v>0</v>
      </c>
      <c r="I117" s="67"/>
      <c r="J117" s="67">
        <v>0</v>
      </c>
      <c r="K117" s="23"/>
      <c r="L117" s="68">
        <f t="shared" si="1"/>
        <v>0</v>
      </c>
      <c r="M117" s="22"/>
      <c r="N117" s="11"/>
    </row>
    <row r="118" spans="2:15" x14ac:dyDescent="0.2">
      <c r="B118" s="9"/>
      <c r="C118" s="14"/>
      <c r="E118" s="20"/>
      <c r="F118" s="20"/>
      <c r="G118" s="2" t="s">
        <v>110</v>
      </c>
      <c r="H118" s="85"/>
      <c r="I118" s="64"/>
      <c r="J118" s="24">
        <v>0</v>
      </c>
      <c r="K118" s="27"/>
      <c r="L118" s="65">
        <f t="shared" si="1"/>
        <v>0</v>
      </c>
      <c r="M118" s="22"/>
      <c r="N118" s="11"/>
    </row>
    <row r="119" spans="2:15" x14ac:dyDescent="0.2">
      <c r="B119" s="9"/>
      <c r="C119" s="14"/>
      <c r="E119" s="20"/>
      <c r="F119" s="20"/>
      <c r="G119" s="2" t="s">
        <v>111</v>
      </c>
      <c r="H119" s="85"/>
      <c r="I119" s="64"/>
      <c r="J119" s="24">
        <v>0</v>
      </c>
      <c r="K119" s="27"/>
      <c r="L119" s="65">
        <f t="shared" si="1"/>
        <v>0</v>
      </c>
      <c r="M119" s="22"/>
      <c r="N119" s="11"/>
    </row>
    <row r="120" spans="2:15" x14ac:dyDescent="0.2">
      <c r="B120" s="9"/>
      <c r="C120" s="14"/>
      <c r="E120" s="20"/>
      <c r="F120" s="20"/>
      <c r="G120" s="2" t="s">
        <v>112</v>
      </c>
      <c r="H120" s="85"/>
      <c r="I120" s="64"/>
      <c r="J120" s="24">
        <v>0</v>
      </c>
      <c r="K120" s="27"/>
      <c r="L120" s="65">
        <f t="shared" si="1"/>
        <v>0</v>
      </c>
      <c r="M120" s="22"/>
      <c r="N120" s="11"/>
    </row>
    <row r="121" spans="2:15" x14ac:dyDescent="0.2">
      <c r="B121" s="9"/>
      <c r="C121" s="14"/>
      <c r="E121" s="20"/>
      <c r="F121" s="20"/>
      <c r="G121" s="2" t="s">
        <v>113</v>
      </c>
      <c r="H121" s="85"/>
      <c r="I121" s="64"/>
      <c r="J121" s="24">
        <v>0</v>
      </c>
      <c r="K121" s="27"/>
      <c r="L121" s="65">
        <f t="shared" si="1"/>
        <v>0</v>
      </c>
      <c r="M121" s="22"/>
      <c r="N121" s="11"/>
    </row>
    <row r="122" spans="2:15" x14ac:dyDescent="0.2">
      <c r="B122" s="9"/>
      <c r="C122" s="14"/>
      <c r="E122" s="20"/>
      <c r="F122" s="20"/>
      <c r="G122" s="2" t="s">
        <v>114</v>
      </c>
      <c r="H122" s="85"/>
      <c r="I122" s="64"/>
      <c r="J122" s="24">
        <v>0</v>
      </c>
      <c r="K122" s="27"/>
      <c r="L122" s="65">
        <f t="shared" si="1"/>
        <v>0</v>
      </c>
      <c r="M122" s="22"/>
      <c r="N122" s="11"/>
    </row>
    <row r="123" spans="2:15" x14ac:dyDescent="0.2">
      <c r="B123" s="9"/>
      <c r="C123" s="14"/>
      <c r="E123" s="20"/>
      <c r="F123" s="20"/>
      <c r="G123" s="2" t="s">
        <v>115</v>
      </c>
      <c r="H123" s="85"/>
      <c r="I123" s="64"/>
      <c r="J123" s="24">
        <v>0</v>
      </c>
      <c r="K123" s="27"/>
      <c r="L123" s="65">
        <f t="shared" si="1"/>
        <v>0</v>
      </c>
      <c r="M123" s="22"/>
      <c r="N123" s="11"/>
    </row>
    <row r="124" spans="2:15" x14ac:dyDescent="0.2">
      <c r="B124" s="9"/>
      <c r="C124" s="14"/>
      <c r="E124" s="20"/>
      <c r="F124" s="21" t="s">
        <v>116</v>
      </c>
      <c r="G124" s="13"/>
      <c r="H124" s="86">
        <v>0</v>
      </c>
      <c r="I124" s="67"/>
      <c r="J124" s="67">
        <v>0</v>
      </c>
      <c r="K124" s="23"/>
      <c r="L124" s="68">
        <f t="shared" si="1"/>
        <v>0</v>
      </c>
      <c r="M124" s="22"/>
      <c r="N124" s="11"/>
    </row>
    <row r="125" spans="2:15" x14ac:dyDescent="0.2">
      <c r="B125" s="9"/>
      <c r="C125" s="14"/>
      <c r="E125" s="20"/>
      <c r="F125" s="20"/>
      <c r="G125" s="2" t="s">
        <v>117</v>
      </c>
      <c r="H125" s="85"/>
      <c r="I125" s="64"/>
      <c r="J125" s="24">
        <v>0</v>
      </c>
      <c r="K125" s="27"/>
      <c r="L125" s="65">
        <f t="shared" si="1"/>
        <v>0</v>
      </c>
      <c r="M125" s="22"/>
      <c r="N125" s="11"/>
    </row>
    <row r="126" spans="2:15" x14ac:dyDescent="0.2">
      <c r="B126" s="9"/>
      <c r="C126" s="14"/>
      <c r="E126" s="20"/>
      <c r="F126" s="20"/>
      <c r="G126" s="2" t="s">
        <v>118</v>
      </c>
      <c r="H126" s="85"/>
      <c r="I126" s="64"/>
      <c r="J126" s="24">
        <v>0</v>
      </c>
      <c r="K126" s="27"/>
      <c r="L126" s="65">
        <f t="shared" si="1"/>
        <v>0</v>
      </c>
      <c r="M126" s="22"/>
      <c r="N126" s="11"/>
    </row>
    <row r="127" spans="2:15" x14ac:dyDescent="0.2">
      <c r="B127" s="9"/>
      <c r="C127" s="14"/>
      <c r="E127" s="20"/>
      <c r="F127" s="20"/>
      <c r="H127" s="87"/>
      <c r="I127" s="25"/>
      <c r="J127" s="25"/>
      <c r="L127" s="51">
        <f t="shared" si="1"/>
        <v>0</v>
      </c>
      <c r="M127" s="22"/>
      <c r="N127" s="11"/>
    </row>
    <row r="128" spans="2:15" ht="18" x14ac:dyDescent="0.25">
      <c r="B128" s="9"/>
      <c r="C128" s="14"/>
      <c r="D128" s="28" t="s">
        <v>119</v>
      </c>
      <c r="E128" s="29"/>
      <c r="F128" s="29"/>
      <c r="G128" s="30"/>
      <c r="H128" s="31">
        <f>+H5+H17+H21+H23+H51+H58+H72+H98+H102+H110</f>
        <v>54483.380000000005</v>
      </c>
      <c r="I128" s="31">
        <f t="shared" ref="I128" si="2">+I5+I17+I21+I23+I51+I58+I72+I98+I102</f>
        <v>0</v>
      </c>
      <c r="J128" s="31">
        <f>+J5+J17+J21+J23+J51+J58+J72+J98+J102</f>
        <v>201070</v>
      </c>
      <c r="K128" s="69"/>
      <c r="L128" s="53">
        <f t="shared" si="1"/>
        <v>0.27096722534440743</v>
      </c>
      <c r="M128" s="22"/>
      <c r="N128" s="11"/>
      <c r="O128" s="89"/>
    </row>
    <row r="129" spans="2:14" x14ac:dyDescent="0.2">
      <c r="B129" s="9"/>
      <c r="C129" s="14"/>
      <c r="D129" s="32"/>
      <c r="E129" s="20"/>
      <c r="F129" s="20"/>
      <c r="G129" s="13"/>
      <c r="H129" s="87"/>
      <c r="I129" s="25"/>
      <c r="J129" s="25"/>
      <c r="L129" s="51">
        <f t="shared" si="1"/>
        <v>0</v>
      </c>
      <c r="M129" s="22"/>
      <c r="N129" s="11"/>
    </row>
    <row r="130" spans="2:14" x14ac:dyDescent="0.2">
      <c r="B130" s="9"/>
      <c r="C130" s="14"/>
      <c r="E130" s="21" t="s">
        <v>120</v>
      </c>
      <c r="F130" s="20"/>
      <c r="G130" s="13"/>
      <c r="H130" s="86">
        <v>3544.96</v>
      </c>
      <c r="I130" s="67"/>
      <c r="J130" s="67">
        <v>0</v>
      </c>
      <c r="K130" s="23"/>
      <c r="L130" s="68">
        <f t="shared" si="1"/>
        <v>0</v>
      </c>
      <c r="M130" s="22"/>
      <c r="N130" s="11"/>
    </row>
    <row r="131" spans="2:14" x14ac:dyDescent="0.2">
      <c r="B131" s="9"/>
      <c r="C131" s="14"/>
      <c r="E131" s="20"/>
      <c r="F131" s="21" t="s">
        <v>121</v>
      </c>
      <c r="G131" s="13"/>
      <c r="H131" s="84">
        <v>0</v>
      </c>
      <c r="I131" s="62"/>
      <c r="J131" s="62">
        <v>0</v>
      </c>
      <c r="K131" s="26"/>
      <c r="L131" s="63">
        <f t="shared" si="1"/>
        <v>0</v>
      </c>
      <c r="M131" s="22"/>
      <c r="N131" s="11"/>
    </row>
    <row r="132" spans="2:14" x14ac:dyDescent="0.2">
      <c r="B132" s="9"/>
      <c r="C132" s="14"/>
      <c r="E132" s="20"/>
      <c r="F132" s="33" t="s">
        <v>122</v>
      </c>
      <c r="H132" s="84">
        <v>0</v>
      </c>
      <c r="I132" s="62"/>
      <c r="J132" s="62">
        <v>0</v>
      </c>
      <c r="K132" s="26"/>
      <c r="L132" s="63">
        <f t="shared" si="1"/>
        <v>0</v>
      </c>
      <c r="M132" s="22"/>
      <c r="N132" s="11"/>
    </row>
    <row r="133" spans="2:14" ht="21.75" x14ac:dyDescent="0.2">
      <c r="B133" s="9"/>
      <c r="C133" s="14"/>
      <c r="E133" s="20"/>
      <c r="F133" s="20"/>
      <c r="G133" s="2" t="s">
        <v>123</v>
      </c>
      <c r="H133" s="85"/>
      <c r="I133" s="64"/>
      <c r="J133" s="24">
        <v>0</v>
      </c>
      <c r="K133" s="27"/>
      <c r="L133" s="65">
        <f t="shared" si="1"/>
        <v>0</v>
      </c>
      <c r="M133" s="22"/>
      <c r="N133" s="11"/>
    </row>
    <row r="134" spans="2:14" ht="21.75" x14ac:dyDescent="0.2">
      <c r="B134" s="9"/>
      <c r="C134" s="14"/>
      <c r="E134" s="20"/>
      <c r="F134" s="20"/>
      <c r="G134" s="2" t="s">
        <v>124</v>
      </c>
      <c r="H134" s="85"/>
      <c r="I134" s="64"/>
      <c r="J134" s="24">
        <v>0</v>
      </c>
      <c r="K134" s="27"/>
      <c r="L134" s="65">
        <f t="shared" ref="L134:L197" si="3">IF(J134=0, ,+H134/J134)</f>
        <v>0</v>
      </c>
      <c r="M134" s="22"/>
      <c r="N134" s="11"/>
    </row>
    <row r="135" spans="2:14" x14ac:dyDescent="0.2">
      <c r="B135" s="9"/>
      <c r="C135" s="14"/>
      <c r="E135" s="20"/>
      <c r="F135" s="33" t="s">
        <v>125</v>
      </c>
      <c r="H135" s="84">
        <v>0</v>
      </c>
      <c r="I135" s="62"/>
      <c r="J135" s="62">
        <v>0</v>
      </c>
      <c r="K135" s="26"/>
      <c r="L135" s="63">
        <f t="shared" si="3"/>
        <v>0</v>
      </c>
      <c r="M135" s="22"/>
      <c r="N135" s="11"/>
    </row>
    <row r="136" spans="2:14" ht="21.75" x14ac:dyDescent="0.2">
      <c r="B136" s="9"/>
      <c r="C136" s="14"/>
      <c r="E136" s="20"/>
      <c r="F136" s="20"/>
      <c r="G136" s="2" t="s">
        <v>126</v>
      </c>
      <c r="H136" s="85"/>
      <c r="I136" s="64"/>
      <c r="J136" s="24">
        <v>0</v>
      </c>
      <c r="K136" s="27"/>
      <c r="L136" s="65">
        <f t="shared" si="3"/>
        <v>0</v>
      </c>
      <c r="M136" s="22"/>
      <c r="N136" s="11"/>
    </row>
    <row r="137" spans="2:14" ht="21.75" x14ac:dyDescent="0.2">
      <c r="B137" s="9"/>
      <c r="C137" s="14"/>
      <c r="E137" s="20"/>
      <c r="F137" s="20"/>
      <c r="G137" s="2" t="s">
        <v>127</v>
      </c>
      <c r="H137" s="85"/>
      <c r="I137" s="64"/>
      <c r="J137" s="24">
        <v>0</v>
      </c>
      <c r="K137" s="27"/>
      <c r="L137" s="65">
        <f t="shared" si="3"/>
        <v>0</v>
      </c>
      <c r="M137" s="22"/>
      <c r="N137" s="11"/>
    </row>
    <row r="138" spans="2:14" x14ac:dyDescent="0.2">
      <c r="B138" s="9"/>
      <c r="C138" s="14"/>
      <c r="E138" s="20"/>
      <c r="F138" s="21" t="s">
        <v>128</v>
      </c>
      <c r="G138" s="13"/>
      <c r="H138" s="84">
        <v>3544.96</v>
      </c>
      <c r="I138" s="62"/>
      <c r="J138" s="62">
        <v>0</v>
      </c>
      <c r="K138" s="26"/>
      <c r="L138" s="63">
        <f t="shared" si="3"/>
        <v>0</v>
      </c>
      <c r="M138" s="22"/>
      <c r="N138" s="11"/>
    </row>
    <row r="139" spans="2:14" x14ac:dyDescent="0.2">
      <c r="B139" s="9"/>
      <c r="C139" s="14"/>
      <c r="E139" s="20"/>
      <c r="F139" s="33" t="s">
        <v>129</v>
      </c>
      <c r="H139" s="84">
        <v>0</v>
      </c>
      <c r="I139" s="62"/>
      <c r="J139" s="62">
        <v>0</v>
      </c>
      <c r="K139" s="26"/>
      <c r="L139" s="63">
        <f t="shared" si="3"/>
        <v>0</v>
      </c>
      <c r="M139" s="22"/>
      <c r="N139" s="11"/>
    </row>
    <row r="140" spans="2:14" ht="21.75" x14ac:dyDescent="0.2">
      <c r="B140" s="9"/>
      <c r="C140" s="14"/>
      <c r="E140" s="20"/>
      <c r="F140" s="33"/>
      <c r="G140" s="2" t="s">
        <v>130</v>
      </c>
      <c r="H140" s="85"/>
      <c r="I140" s="64"/>
      <c r="J140" s="24">
        <v>0</v>
      </c>
      <c r="K140" s="27"/>
      <c r="L140" s="65">
        <f t="shared" si="3"/>
        <v>0</v>
      </c>
      <c r="M140" s="22"/>
      <c r="N140" s="11"/>
    </row>
    <row r="141" spans="2:14" ht="21.75" x14ac:dyDescent="0.2">
      <c r="B141" s="9"/>
      <c r="C141" s="14"/>
      <c r="E141" s="20"/>
      <c r="F141" s="33"/>
      <c r="G141" s="2" t="s">
        <v>131</v>
      </c>
      <c r="H141" s="85"/>
      <c r="I141" s="64"/>
      <c r="J141" s="24">
        <v>0</v>
      </c>
      <c r="K141" s="27"/>
      <c r="L141" s="65">
        <f t="shared" si="3"/>
        <v>0</v>
      </c>
      <c r="M141" s="22"/>
      <c r="N141" s="11"/>
    </row>
    <row r="142" spans="2:14" x14ac:dyDescent="0.2">
      <c r="B142" s="9"/>
      <c r="C142" s="14"/>
      <c r="E142" s="20"/>
      <c r="F142" s="33"/>
      <c r="G142" s="2" t="s">
        <v>132</v>
      </c>
      <c r="H142" s="85"/>
      <c r="I142" s="64"/>
      <c r="J142" s="24">
        <v>0</v>
      </c>
      <c r="K142" s="27"/>
      <c r="L142" s="65">
        <f t="shared" si="3"/>
        <v>0</v>
      </c>
      <c r="M142" s="22"/>
      <c r="N142" s="11"/>
    </row>
    <row r="143" spans="2:14" x14ac:dyDescent="0.2">
      <c r="B143" s="9"/>
      <c r="C143" s="14"/>
      <c r="E143" s="20"/>
      <c r="F143" s="33"/>
      <c r="G143" s="2" t="s">
        <v>133</v>
      </c>
      <c r="H143" s="85"/>
      <c r="I143" s="64"/>
      <c r="J143" s="24">
        <v>0</v>
      </c>
      <c r="K143" s="27"/>
      <c r="L143" s="65">
        <f t="shared" si="3"/>
        <v>0</v>
      </c>
      <c r="M143" s="22"/>
      <c r="N143" s="11"/>
    </row>
    <row r="144" spans="2:14" x14ac:dyDescent="0.2">
      <c r="B144" s="9"/>
      <c r="C144" s="14"/>
      <c r="E144" s="20"/>
      <c r="F144" s="33"/>
      <c r="G144" s="2" t="s">
        <v>134</v>
      </c>
      <c r="H144" s="85"/>
      <c r="I144" s="64"/>
      <c r="J144" s="24">
        <v>0</v>
      </c>
      <c r="K144" s="27"/>
      <c r="L144" s="65">
        <f t="shared" si="3"/>
        <v>0</v>
      </c>
      <c r="M144" s="22"/>
      <c r="N144" s="11"/>
    </row>
    <row r="145" spans="2:14" x14ac:dyDescent="0.2">
      <c r="B145" s="9"/>
      <c r="C145" s="14"/>
      <c r="E145" s="20"/>
      <c r="F145" s="33"/>
      <c r="G145" s="2" t="s">
        <v>135</v>
      </c>
      <c r="H145" s="85"/>
      <c r="I145" s="64"/>
      <c r="J145" s="24">
        <v>0</v>
      </c>
      <c r="K145" s="27"/>
      <c r="L145" s="65">
        <f t="shared" si="3"/>
        <v>0</v>
      </c>
      <c r="M145" s="22"/>
      <c r="N145" s="11"/>
    </row>
    <row r="146" spans="2:14" x14ac:dyDescent="0.2">
      <c r="B146" s="9"/>
      <c r="C146" s="14"/>
      <c r="E146" s="20"/>
      <c r="F146" s="33" t="s">
        <v>136</v>
      </c>
      <c r="H146" s="84">
        <v>3544.96</v>
      </c>
      <c r="I146" s="62"/>
      <c r="J146" s="62">
        <v>0</v>
      </c>
      <c r="K146" s="26"/>
      <c r="L146" s="63">
        <f t="shared" si="3"/>
        <v>0</v>
      </c>
      <c r="M146" s="22"/>
      <c r="N146" s="11"/>
    </row>
    <row r="147" spans="2:14" ht="21.75" x14ac:dyDescent="0.2">
      <c r="B147" s="9"/>
      <c r="C147" s="14"/>
      <c r="E147" s="20"/>
      <c r="F147" s="33"/>
      <c r="G147" s="2" t="s">
        <v>137</v>
      </c>
      <c r="H147" s="85"/>
      <c r="I147" s="64"/>
      <c r="J147" s="24">
        <v>0</v>
      </c>
      <c r="K147" s="27"/>
      <c r="L147" s="65">
        <f t="shared" si="3"/>
        <v>0</v>
      </c>
      <c r="M147" s="22"/>
      <c r="N147" s="11"/>
    </row>
    <row r="148" spans="2:14" x14ac:dyDescent="0.2">
      <c r="B148" s="9"/>
      <c r="C148" s="14"/>
      <c r="E148" s="20"/>
      <c r="F148" s="20"/>
      <c r="G148" s="2" t="s">
        <v>138</v>
      </c>
      <c r="H148" s="85"/>
      <c r="I148" s="64"/>
      <c r="J148" s="24">
        <v>0</v>
      </c>
      <c r="K148" s="27"/>
      <c r="L148" s="65">
        <f t="shared" si="3"/>
        <v>0</v>
      </c>
      <c r="M148" s="22"/>
      <c r="N148" s="11"/>
    </row>
    <row r="149" spans="2:14" x14ac:dyDescent="0.2">
      <c r="B149" s="9"/>
      <c r="C149" s="14"/>
      <c r="E149" s="20"/>
      <c r="F149" s="20"/>
      <c r="G149" s="2" t="s">
        <v>139</v>
      </c>
      <c r="H149" s="85"/>
      <c r="I149" s="64"/>
      <c r="J149" s="24">
        <v>0</v>
      </c>
      <c r="K149" s="27"/>
      <c r="L149" s="65">
        <f t="shared" si="3"/>
        <v>0</v>
      </c>
      <c r="M149" s="22"/>
      <c r="N149" s="11"/>
    </row>
    <row r="150" spans="2:14" x14ac:dyDescent="0.2">
      <c r="B150" s="9"/>
      <c r="C150" s="14"/>
      <c r="E150" s="20"/>
      <c r="F150" s="20"/>
      <c r="G150" s="2" t="s">
        <v>140</v>
      </c>
      <c r="H150" s="85"/>
      <c r="I150" s="64"/>
      <c r="J150" s="24">
        <v>0</v>
      </c>
      <c r="K150" s="27"/>
      <c r="L150" s="65">
        <f t="shared" si="3"/>
        <v>0</v>
      </c>
      <c r="M150" s="22"/>
      <c r="N150" s="11"/>
    </row>
    <row r="151" spans="2:14" x14ac:dyDescent="0.2">
      <c r="B151" s="9"/>
      <c r="C151" s="14"/>
      <c r="E151" s="20"/>
      <c r="F151" s="20"/>
      <c r="G151" s="2" t="s">
        <v>141</v>
      </c>
      <c r="H151" s="85"/>
      <c r="I151" s="64"/>
      <c r="J151" s="24">
        <v>0</v>
      </c>
      <c r="K151" s="27"/>
      <c r="L151" s="65">
        <f t="shared" si="3"/>
        <v>0</v>
      </c>
      <c r="M151" s="22"/>
      <c r="N151" s="11"/>
    </row>
    <row r="152" spans="2:14" x14ac:dyDescent="0.2">
      <c r="B152" s="9"/>
      <c r="C152" s="14"/>
      <c r="E152" s="20"/>
      <c r="F152" s="20"/>
      <c r="G152" s="2" t="s">
        <v>142</v>
      </c>
      <c r="H152" s="85"/>
      <c r="I152" s="64"/>
      <c r="J152" s="24">
        <v>0</v>
      </c>
      <c r="K152" s="27"/>
      <c r="L152" s="65">
        <f t="shared" si="3"/>
        <v>0</v>
      </c>
      <c r="M152" s="22"/>
      <c r="N152" s="11"/>
    </row>
    <row r="153" spans="2:14" ht="21.75" x14ac:dyDescent="0.2">
      <c r="B153" s="9"/>
      <c r="C153" s="14"/>
      <c r="E153" s="20"/>
      <c r="F153" s="20"/>
      <c r="G153" s="2" t="s">
        <v>143</v>
      </c>
      <c r="H153" s="85"/>
      <c r="I153" s="64"/>
      <c r="J153" s="24">
        <v>0</v>
      </c>
      <c r="K153" s="27"/>
      <c r="L153" s="65">
        <f t="shared" si="3"/>
        <v>0</v>
      </c>
      <c r="M153" s="22"/>
      <c r="N153" s="11"/>
    </row>
    <row r="154" spans="2:14" x14ac:dyDescent="0.2">
      <c r="B154" s="9"/>
      <c r="C154" s="14"/>
      <c r="E154" s="20"/>
      <c r="F154" s="20"/>
      <c r="G154" s="2" t="s">
        <v>144</v>
      </c>
      <c r="H154" s="85">
        <v>3544.96</v>
      </c>
      <c r="I154" s="64"/>
      <c r="J154" s="66">
        <v>0</v>
      </c>
      <c r="K154" s="27"/>
      <c r="L154" s="65">
        <f t="shared" si="3"/>
        <v>0</v>
      </c>
      <c r="M154" s="22"/>
      <c r="N154" s="11"/>
    </row>
    <row r="155" spans="2:14" x14ac:dyDescent="0.2">
      <c r="B155" s="9"/>
      <c r="C155" s="14"/>
      <c r="E155" s="21" t="s">
        <v>145</v>
      </c>
      <c r="F155" s="20"/>
      <c r="G155" s="13"/>
      <c r="H155" s="86">
        <v>0</v>
      </c>
      <c r="I155" s="67"/>
      <c r="J155" s="67">
        <f>+J156+J169+J184</f>
        <v>-1070</v>
      </c>
      <c r="K155" s="23"/>
      <c r="L155" s="68">
        <f t="shared" si="3"/>
        <v>0</v>
      </c>
      <c r="M155" s="22"/>
      <c r="N155" s="11"/>
    </row>
    <row r="156" spans="2:14" x14ac:dyDescent="0.2">
      <c r="B156" s="9"/>
      <c r="C156" s="14"/>
      <c r="E156" s="20"/>
      <c r="F156" s="21" t="s">
        <v>146</v>
      </c>
      <c r="G156" s="13"/>
      <c r="H156" s="84">
        <v>0</v>
      </c>
      <c r="I156" s="62"/>
      <c r="J156" s="62">
        <f>SUM(J157:J168)</f>
        <v>-1070</v>
      </c>
      <c r="K156" s="26"/>
      <c r="L156" s="63">
        <f t="shared" si="3"/>
        <v>0</v>
      </c>
      <c r="M156" s="22"/>
      <c r="N156" s="11"/>
    </row>
    <row r="157" spans="2:14" ht="21.75" x14ac:dyDescent="0.2">
      <c r="B157" s="9"/>
      <c r="C157" s="14"/>
      <c r="E157" s="20"/>
      <c r="F157" s="20"/>
      <c r="G157" s="2" t="s">
        <v>147</v>
      </c>
      <c r="H157" s="85"/>
      <c r="I157" s="64"/>
      <c r="J157" s="24">
        <v>0</v>
      </c>
      <c r="K157" s="27"/>
      <c r="L157" s="65">
        <f t="shared" si="3"/>
        <v>0</v>
      </c>
      <c r="M157" s="22"/>
      <c r="N157" s="11"/>
    </row>
    <row r="158" spans="2:14" ht="21.75" x14ac:dyDescent="0.2">
      <c r="B158" s="9"/>
      <c r="C158" s="14"/>
      <c r="E158" s="20"/>
      <c r="F158" s="20"/>
      <c r="G158" s="2" t="s">
        <v>148</v>
      </c>
      <c r="H158" s="85"/>
      <c r="I158" s="64"/>
      <c r="J158" s="24">
        <v>0</v>
      </c>
      <c r="K158" s="27"/>
      <c r="L158" s="65">
        <f t="shared" si="3"/>
        <v>0</v>
      </c>
      <c r="M158" s="22"/>
      <c r="N158" s="11"/>
    </row>
    <row r="159" spans="2:14" ht="21.75" x14ac:dyDescent="0.2">
      <c r="B159" s="9"/>
      <c r="C159" s="14"/>
      <c r="E159" s="20"/>
      <c r="F159" s="20"/>
      <c r="G159" s="2" t="s">
        <v>149</v>
      </c>
      <c r="H159" s="85"/>
      <c r="I159" s="64"/>
      <c r="J159" s="24">
        <v>0</v>
      </c>
      <c r="K159" s="27"/>
      <c r="L159" s="65">
        <f t="shared" si="3"/>
        <v>0</v>
      </c>
      <c r="M159" s="22"/>
      <c r="N159" s="11"/>
    </row>
    <row r="160" spans="2:14" ht="21.75" x14ac:dyDescent="0.2">
      <c r="B160" s="9"/>
      <c r="C160" s="14"/>
      <c r="E160" s="20"/>
      <c r="F160" s="20"/>
      <c r="G160" s="2" t="s">
        <v>150</v>
      </c>
      <c r="H160" s="85"/>
      <c r="I160" s="64"/>
      <c r="J160" s="24">
        <v>0</v>
      </c>
      <c r="K160" s="27"/>
      <c r="L160" s="65">
        <f t="shared" si="3"/>
        <v>0</v>
      </c>
      <c r="M160" s="22"/>
      <c r="N160" s="11"/>
    </row>
    <row r="161" spans="2:14" x14ac:dyDescent="0.2">
      <c r="B161" s="9"/>
      <c r="C161" s="14"/>
      <c r="E161" s="20"/>
      <c r="F161" s="20"/>
      <c r="G161" s="2" t="s">
        <v>151</v>
      </c>
      <c r="H161" s="85"/>
      <c r="I161" s="64"/>
      <c r="J161" s="24">
        <v>-1070</v>
      </c>
      <c r="K161" s="27"/>
      <c r="L161" s="65">
        <f t="shared" si="3"/>
        <v>0</v>
      </c>
      <c r="M161" s="22"/>
      <c r="N161" s="11"/>
    </row>
    <row r="162" spans="2:14" x14ac:dyDescent="0.2">
      <c r="B162" s="9"/>
      <c r="C162" s="14"/>
      <c r="E162" s="20"/>
      <c r="F162" s="20"/>
      <c r="G162" s="2" t="s">
        <v>152</v>
      </c>
      <c r="H162" s="85"/>
      <c r="I162" s="64"/>
      <c r="J162" s="24">
        <v>0</v>
      </c>
      <c r="K162" s="27"/>
      <c r="L162" s="65">
        <f t="shared" si="3"/>
        <v>0</v>
      </c>
      <c r="M162" s="22"/>
      <c r="N162" s="11"/>
    </row>
    <row r="163" spans="2:14" x14ac:dyDescent="0.2">
      <c r="B163" s="9"/>
      <c r="C163" s="14"/>
      <c r="E163" s="20"/>
      <c r="F163" s="20"/>
      <c r="G163" s="2" t="s">
        <v>153</v>
      </c>
      <c r="H163" s="85"/>
      <c r="I163" s="64"/>
      <c r="J163" s="24">
        <v>0</v>
      </c>
      <c r="K163" s="27"/>
      <c r="L163" s="65">
        <f t="shared" si="3"/>
        <v>0</v>
      </c>
      <c r="M163" s="22"/>
      <c r="N163" s="11"/>
    </row>
    <row r="164" spans="2:14" x14ac:dyDescent="0.2">
      <c r="B164" s="9"/>
      <c r="C164" s="14"/>
      <c r="E164" s="20"/>
      <c r="F164" s="20"/>
      <c r="G164" s="2" t="s">
        <v>154</v>
      </c>
      <c r="H164" s="85"/>
      <c r="I164" s="64"/>
      <c r="J164" s="24">
        <v>0</v>
      </c>
      <c r="K164" s="27"/>
      <c r="L164" s="65">
        <f t="shared" si="3"/>
        <v>0</v>
      </c>
      <c r="M164" s="22"/>
      <c r="N164" s="11"/>
    </row>
    <row r="165" spans="2:14" ht="21.75" x14ac:dyDescent="0.2">
      <c r="B165" s="9"/>
      <c r="C165" s="14"/>
      <c r="E165" s="20"/>
      <c r="F165" s="20"/>
      <c r="G165" s="2" t="s">
        <v>155</v>
      </c>
      <c r="H165" s="85"/>
      <c r="I165" s="64"/>
      <c r="J165" s="24">
        <v>0</v>
      </c>
      <c r="K165" s="27"/>
      <c r="L165" s="65">
        <f t="shared" si="3"/>
        <v>0</v>
      </c>
      <c r="M165" s="22"/>
      <c r="N165" s="11"/>
    </row>
    <row r="166" spans="2:14" ht="21.75" x14ac:dyDescent="0.2">
      <c r="B166" s="9"/>
      <c r="C166" s="14"/>
      <c r="E166" s="20"/>
      <c r="F166" s="20"/>
      <c r="G166" s="2" t="s">
        <v>156</v>
      </c>
      <c r="H166" s="85"/>
      <c r="I166" s="64"/>
      <c r="J166" s="24">
        <v>0</v>
      </c>
      <c r="K166" s="27"/>
      <c r="L166" s="65">
        <f t="shared" si="3"/>
        <v>0</v>
      </c>
      <c r="M166" s="22"/>
      <c r="N166" s="11"/>
    </row>
    <row r="167" spans="2:14" ht="21.75" x14ac:dyDescent="0.2">
      <c r="B167" s="9"/>
      <c r="C167" s="14"/>
      <c r="E167" s="20"/>
      <c r="F167" s="20"/>
      <c r="G167" s="2" t="s">
        <v>157</v>
      </c>
      <c r="H167" s="85"/>
      <c r="I167" s="64"/>
      <c r="J167" s="24">
        <v>0</v>
      </c>
      <c r="K167" s="27"/>
      <c r="L167" s="65">
        <f t="shared" si="3"/>
        <v>0</v>
      </c>
      <c r="M167" s="22"/>
      <c r="N167" s="11"/>
    </row>
    <row r="168" spans="2:14" ht="21.75" x14ac:dyDescent="0.2">
      <c r="B168" s="9"/>
      <c r="C168" s="14"/>
      <c r="E168" s="20"/>
      <c r="F168" s="20"/>
      <c r="G168" s="2" t="s">
        <v>158</v>
      </c>
      <c r="H168" s="85"/>
      <c r="I168" s="64"/>
      <c r="J168" s="24">
        <v>0</v>
      </c>
      <c r="K168" s="27"/>
      <c r="L168" s="65">
        <f t="shared" si="3"/>
        <v>0</v>
      </c>
      <c r="M168" s="22"/>
      <c r="N168" s="11"/>
    </row>
    <row r="169" spans="2:14" x14ac:dyDescent="0.2">
      <c r="B169" s="9"/>
      <c r="C169" s="14"/>
      <c r="E169" s="20"/>
      <c r="F169" s="21" t="s">
        <v>159</v>
      </c>
      <c r="G169" s="13"/>
      <c r="H169" s="84">
        <v>0</v>
      </c>
      <c r="I169" s="62"/>
      <c r="J169" s="62">
        <f>SUM(J170:J183)</f>
        <v>0</v>
      </c>
      <c r="K169" s="26"/>
      <c r="L169" s="63">
        <f t="shared" si="3"/>
        <v>0</v>
      </c>
      <c r="M169" s="22"/>
      <c r="N169" s="11"/>
    </row>
    <row r="170" spans="2:14" ht="21.75" x14ac:dyDescent="0.2">
      <c r="B170" s="9"/>
      <c r="C170" s="14"/>
      <c r="E170" s="20"/>
      <c r="F170" s="20"/>
      <c r="G170" s="2" t="s">
        <v>160</v>
      </c>
      <c r="H170" s="85"/>
      <c r="I170" s="64"/>
      <c r="J170" s="24">
        <v>0</v>
      </c>
      <c r="K170" s="27"/>
      <c r="L170" s="65">
        <f t="shared" si="3"/>
        <v>0</v>
      </c>
      <c r="M170" s="22"/>
      <c r="N170" s="11"/>
    </row>
    <row r="171" spans="2:14" ht="21.75" x14ac:dyDescent="0.2">
      <c r="B171" s="9"/>
      <c r="C171" s="14"/>
      <c r="E171" s="20"/>
      <c r="F171" s="20"/>
      <c r="G171" s="2" t="s">
        <v>161</v>
      </c>
      <c r="H171" s="85"/>
      <c r="I171" s="64"/>
      <c r="J171" s="24">
        <v>0</v>
      </c>
      <c r="K171" s="27"/>
      <c r="L171" s="65">
        <f t="shared" si="3"/>
        <v>0</v>
      </c>
      <c r="M171" s="22"/>
      <c r="N171" s="11"/>
    </row>
    <row r="172" spans="2:14" ht="21.75" x14ac:dyDescent="0.2">
      <c r="B172" s="9"/>
      <c r="C172" s="14"/>
      <c r="E172" s="20"/>
      <c r="F172" s="20"/>
      <c r="G172" s="2" t="s">
        <v>162</v>
      </c>
      <c r="H172" s="85"/>
      <c r="I172" s="64"/>
      <c r="J172" s="24">
        <v>0</v>
      </c>
      <c r="K172" s="27"/>
      <c r="L172" s="65">
        <f t="shared" si="3"/>
        <v>0</v>
      </c>
      <c r="M172" s="22"/>
      <c r="N172" s="11"/>
    </row>
    <row r="173" spans="2:14" ht="21.75" x14ac:dyDescent="0.2">
      <c r="B173" s="9"/>
      <c r="C173" s="14"/>
      <c r="E173" s="20"/>
      <c r="F173" s="20"/>
      <c r="G173" s="2" t="s">
        <v>163</v>
      </c>
      <c r="H173" s="85"/>
      <c r="I173" s="64"/>
      <c r="J173" s="24">
        <v>0</v>
      </c>
      <c r="K173" s="27"/>
      <c r="L173" s="65">
        <f t="shared" si="3"/>
        <v>0</v>
      </c>
      <c r="M173" s="22"/>
      <c r="N173" s="11"/>
    </row>
    <row r="174" spans="2:14" x14ac:dyDescent="0.2">
      <c r="B174" s="9"/>
      <c r="C174" s="14"/>
      <c r="E174" s="20"/>
      <c r="F174" s="20"/>
      <c r="G174" s="2" t="s">
        <v>164</v>
      </c>
      <c r="H174" s="85"/>
      <c r="I174" s="64"/>
      <c r="J174" s="24">
        <v>0</v>
      </c>
      <c r="K174" s="27"/>
      <c r="L174" s="65">
        <f t="shared" si="3"/>
        <v>0</v>
      </c>
      <c r="M174" s="22"/>
      <c r="N174" s="11"/>
    </row>
    <row r="175" spans="2:14" x14ac:dyDescent="0.2">
      <c r="B175" s="9"/>
      <c r="C175" s="14"/>
      <c r="E175" s="20"/>
      <c r="F175" s="20"/>
      <c r="G175" s="2" t="s">
        <v>165</v>
      </c>
      <c r="H175" s="85"/>
      <c r="I175" s="64"/>
      <c r="J175" s="24">
        <v>0</v>
      </c>
      <c r="K175" s="27"/>
      <c r="L175" s="65">
        <f t="shared" si="3"/>
        <v>0</v>
      </c>
      <c r="M175" s="22"/>
      <c r="N175" s="11"/>
    </row>
    <row r="176" spans="2:14" x14ac:dyDescent="0.2">
      <c r="B176" s="9"/>
      <c r="C176" s="14"/>
      <c r="E176" s="20"/>
      <c r="F176" s="20"/>
      <c r="G176" s="2" t="s">
        <v>166</v>
      </c>
      <c r="H176" s="85"/>
      <c r="I176" s="64"/>
      <c r="J176" s="66">
        <v>0</v>
      </c>
      <c r="K176" s="27"/>
      <c r="L176" s="65">
        <f t="shared" si="3"/>
        <v>0</v>
      </c>
      <c r="M176" s="22"/>
      <c r="N176" s="11"/>
    </row>
    <row r="177" spans="2:14" x14ac:dyDescent="0.2">
      <c r="B177" s="9"/>
      <c r="C177" s="14"/>
      <c r="E177" s="20"/>
      <c r="F177" s="20"/>
      <c r="G177" s="2" t="s">
        <v>167</v>
      </c>
      <c r="H177" s="85"/>
      <c r="I177" s="64"/>
      <c r="J177" s="66">
        <v>0</v>
      </c>
      <c r="K177" s="27"/>
      <c r="L177" s="65">
        <f t="shared" si="3"/>
        <v>0</v>
      </c>
      <c r="M177" s="22"/>
      <c r="N177" s="11"/>
    </row>
    <row r="178" spans="2:14" x14ac:dyDescent="0.2">
      <c r="B178" s="9"/>
      <c r="C178" s="14"/>
      <c r="E178" s="20"/>
      <c r="F178" s="20"/>
      <c r="G178" s="2" t="s">
        <v>168</v>
      </c>
      <c r="H178" s="85"/>
      <c r="I178" s="64"/>
      <c r="J178" s="66">
        <v>0</v>
      </c>
      <c r="K178" s="27"/>
      <c r="L178" s="65">
        <f t="shared" si="3"/>
        <v>0</v>
      </c>
      <c r="M178" s="22"/>
      <c r="N178" s="11"/>
    </row>
    <row r="179" spans="2:14" ht="21.75" x14ac:dyDescent="0.2">
      <c r="B179" s="9"/>
      <c r="C179" s="14"/>
      <c r="E179" s="20"/>
      <c r="F179" s="20"/>
      <c r="G179" s="2" t="s">
        <v>169</v>
      </c>
      <c r="H179" s="85"/>
      <c r="I179" s="64"/>
      <c r="J179" s="66">
        <v>0</v>
      </c>
      <c r="K179" s="27"/>
      <c r="L179" s="65">
        <f t="shared" si="3"/>
        <v>0</v>
      </c>
      <c r="M179" s="22"/>
      <c r="N179" s="11"/>
    </row>
    <row r="180" spans="2:14" ht="21.75" x14ac:dyDescent="0.2">
      <c r="B180" s="9"/>
      <c r="C180" s="14"/>
      <c r="E180" s="20"/>
      <c r="F180" s="20"/>
      <c r="G180" s="2" t="s">
        <v>170</v>
      </c>
      <c r="H180" s="85"/>
      <c r="I180" s="64"/>
      <c r="J180" s="66">
        <v>0</v>
      </c>
      <c r="K180" s="27"/>
      <c r="L180" s="65">
        <f t="shared" si="3"/>
        <v>0</v>
      </c>
      <c r="M180" s="22"/>
      <c r="N180" s="11"/>
    </row>
    <row r="181" spans="2:14" ht="21.75" x14ac:dyDescent="0.2">
      <c r="B181" s="9"/>
      <c r="C181" s="14"/>
      <c r="E181" s="20"/>
      <c r="F181" s="20"/>
      <c r="G181" s="2" t="s">
        <v>171</v>
      </c>
      <c r="H181" s="85"/>
      <c r="I181" s="64"/>
      <c r="J181" s="66">
        <v>0</v>
      </c>
      <c r="K181" s="27"/>
      <c r="L181" s="65">
        <f t="shared" si="3"/>
        <v>0</v>
      </c>
      <c r="M181" s="22"/>
      <c r="N181" s="11"/>
    </row>
    <row r="182" spans="2:14" ht="21.75" x14ac:dyDescent="0.2">
      <c r="B182" s="9"/>
      <c r="C182" s="14"/>
      <c r="E182" s="20"/>
      <c r="F182" s="20"/>
      <c r="G182" s="2" t="s">
        <v>172</v>
      </c>
      <c r="H182" s="85"/>
      <c r="I182" s="64"/>
      <c r="J182" s="66">
        <v>0</v>
      </c>
      <c r="K182" s="27"/>
      <c r="L182" s="65">
        <f t="shared" si="3"/>
        <v>0</v>
      </c>
      <c r="M182" s="22"/>
      <c r="N182" s="11"/>
    </row>
    <row r="183" spans="2:14" x14ac:dyDescent="0.2">
      <c r="B183" s="9"/>
      <c r="C183" s="14"/>
      <c r="E183" s="20"/>
      <c r="F183" s="20"/>
      <c r="G183" s="2" t="s">
        <v>173</v>
      </c>
      <c r="H183" s="85"/>
      <c r="I183" s="64"/>
      <c r="J183" s="66">
        <v>0</v>
      </c>
      <c r="K183" s="27"/>
      <c r="L183" s="65">
        <f t="shared" si="3"/>
        <v>0</v>
      </c>
      <c r="M183" s="22"/>
      <c r="N183" s="11"/>
    </row>
    <row r="184" spans="2:14" x14ac:dyDescent="0.2">
      <c r="B184" s="9"/>
      <c r="C184" s="14"/>
      <c r="E184" s="20"/>
      <c r="F184" s="21" t="s">
        <v>174</v>
      </c>
      <c r="G184" s="13"/>
      <c r="H184" s="84">
        <v>0</v>
      </c>
      <c r="I184" s="62"/>
      <c r="J184" s="62">
        <v>0</v>
      </c>
      <c r="K184" s="26"/>
      <c r="L184" s="63">
        <f t="shared" si="3"/>
        <v>0</v>
      </c>
      <c r="M184" s="22"/>
      <c r="N184" s="11"/>
    </row>
    <row r="185" spans="2:14" x14ac:dyDescent="0.2">
      <c r="B185" s="9"/>
      <c r="C185" s="14"/>
      <c r="E185" s="20"/>
      <c r="F185" s="20"/>
      <c r="G185" s="2" t="s">
        <v>175</v>
      </c>
      <c r="H185" s="85"/>
      <c r="I185" s="64"/>
      <c r="J185" s="24">
        <v>0</v>
      </c>
      <c r="K185" s="27"/>
      <c r="L185" s="65">
        <f t="shared" si="3"/>
        <v>0</v>
      </c>
      <c r="M185" s="22"/>
      <c r="N185" s="11"/>
    </row>
    <row r="186" spans="2:14" x14ac:dyDescent="0.2">
      <c r="B186" s="9"/>
      <c r="C186" s="14"/>
      <c r="E186" s="21" t="s">
        <v>176</v>
      </c>
      <c r="F186" s="20"/>
      <c r="G186" s="13"/>
      <c r="H186" s="86">
        <v>0</v>
      </c>
      <c r="I186" s="67"/>
      <c r="J186" s="67">
        <v>0</v>
      </c>
      <c r="K186" s="23"/>
      <c r="L186" s="68">
        <f t="shared" si="3"/>
        <v>0</v>
      </c>
      <c r="M186" s="22"/>
      <c r="N186" s="11"/>
    </row>
    <row r="187" spans="2:14" x14ac:dyDescent="0.2">
      <c r="B187" s="9"/>
      <c r="C187" s="14"/>
      <c r="E187" s="20"/>
      <c r="F187" s="21" t="s">
        <v>177</v>
      </c>
      <c r="G187" s="13"/>
      <c r="H187" s="84">
        <v>0</v>
      </c>
      <c r="I187" s="62"/>
      <c r="J187" s="62">
        <v>0</v>
      </c>
      <c r="K187" s="26"/>
      <c r="L187" s="63">
        <f t="shared" si="3"/>
        <v>0</v>
      </c>
      <c r="M187" s="22"/>
      <c r="N187" s="11"/>
    </row>
    <row r="188" spans="2:14" x14ac:dyDescent="0.2">
      <c r="B188" s="9"/>
      <c r="C188" s="14"/>
      <c r="E188" s="20"/>
      <c r="F188" s="20"/>
      <c r="G188" s="2" t="s">
        <v>178</v>
      </c>
      <c r="H188" s="85"/>
      <c r="I188" s="64"/>
      <c r="J188" s="24">
        <v>0</v>
      </c>
      <c r="K188" s="27"/>
      <c r="L188" s="65">
        <f t="shared" si="3"/>
        <v>0</v>
      </c>
      <c r="M188" s="22"/>
      <c r="N188" s="11"/>
    </row>
    <row r="189" spans="2:14" x14ac:dyDescent="0.2">
      <c r="B189" s="9"/>
      <c r="C189" s="14"/>
      <c r="E189" s="20"/>
      <c r="F189" s="20"/>
      <c r="G189" s="2" t="s">
        <v>179</v>
      </c>
      <c r="H189" s="85"/>
      <c r="I189" s="64"/>
      <c r="J189" s="24">
        <v>0</v>
      </c>
      <c r="K189" s="27"/>
      <c r="L189" s="65">
        <f t="shared" si="3"/>
        <v>0</v>
      </c>
      <c r="M189" s="22"/>
      <c r="N189" s="11"/>
    </row>
    <row r="190" spans="2:14" x14ac:dyDescent="0.2">
      <c r="B190" s="9"/>
      <c r="C190" s="14"/>
      <c r="E190" s="20"/>
      <c r="F190" s="20"/>
      <c r="G190" s="2" t="s">
        <v>180</v>
      </c>
      <c r="H190" s="85"/>
      <c r="I190" s="64"/>
      <c r="J190" s="24">
        <v>0</v>
      </c>
      <c r="K190" s="27"/>
      <c r="L190" s="65">
        <f t="shared" si="3"/>
        <v>0</v>
      </c>
      <c r="M190" s="22"/>
      <c r="N190" s="11"/>
    </row>
    <row r="191" spans="2:14" x14ac:dyDescent="0.2">
      <c r="B191" s="9"/>
      <c r="C191" s="14"/>
      <c r="E191" s="20"/>
      <c r="F191" s="20"/>
      <c r="G191" s="2" t="s">
        <v>181</v>
      </c>
      <c r="H191" s="85"/>
      <c r="I191" s="64"/>
      <c r="J191" s="24">
        <v>0</v>
      </c>
      <c r="K191" s="27"/>
      <c r="L191" s="65">
        <f t="shared" si="3"/>
        <v>0</v>
      </c>
      <c r="M191" s="22"/>
      <c r="N191" s="11"/>
    </row>
    <row r="192" spans="2:14" x14ac:dyDescent="0.2">
      <c r="B192" s="9"/>
      <c r="C192" s="14"/>
      <c r="E192" s="20"/>
      <c r="F192" s="20"/>
      <c r="G192" s="2" t="s">
        <v>182</v>
      </c>
      <c r="H192" s="85"/>
      <c r="I192" s="64"/>
      <c r="J192" s="24">
        <v>0</v>
      </c>
      <c r="K192" s="27"/>
      <c r="L192" s="65">
        <f t="shared" si="3"/>
        <v>0</v>
      </c>
      <c r="M192" s="22"/>
      <c r="N192" s="11"/>
    </row>
    <row r="193" spans="2:14" x14ac:dyDescent="0.2">
      <c r="B193" s="9"/>
      <c r="C193" s="14"/>
      <c r="E193" s="20"/>
      <c r="F193" s="20"/>
      <c r="G193" s="2" t="s">
        <v>183</v>
      </c>
      <c r="H193" s="85"/>
      <c r="I193" s="64"/>
      <c r="J193" s="24">
        <v>0</v>
      </c>
      <c r="K193" s="27"/>
      <c r="L193" s="65">
        <f t="shared" si="3"/>
        <v>0</v>
      </c>
      <c r="M193" s="22"/>
      <c r="N193" s="11"/>
    </row>
    <row r="194" spans="2:14" ht="25.5" customHeight="1" x14ac:dyDescent="0.2">
      <c r="B194" s="9"/>
      <c r="C194" s="14"/>
      <c r="E194" s="20"/>
      <c r="F194" s="94" t="s">
        <v>184</v>
      </c>
      <c r="G194" s="94"/>
      <c r="H194" s="84">
        <v>0</v>
      </c>
      <c r="I194" s="62"/>
      <c r="J194" s="62">
        <v>0</v>
      </c>
      <c r="K194" s="26"/>
      <c r="L194" s="63">
        <f t="shared" si="3"/>
        <v>0</v>
      </c>
      <c r="M194" s="22"/>
      <c r="N194" s="11"/>
    </row>
    <row r="195" spans="2:14" x14ac:dyDescent="0.2">
      <c r="B195" s="9"/>
      <c r="C195" s="14"/>
      <c r="E195" s="20"/>
      <c r="F195" s="20"/>
      <c r="G195" s="2" t="s">
        <v>185</v>
      </c>
      <c r="H195" s="85"/>
      <c r="I195" s="64"/>
      <c r="J195" s="24">
        <v>0</v>
      </c>
      <c r="K195" s="27"/>
      <c r="L195" s="65">
        <f t="shared" si="3"/>
        <v>0</v>
      </c>
      <c r="M195" s="22"/>
      <c r="N195" s="11"/>
    </row>
    <row r="196" spans="2:14" x14ac:dyDescent="0.2">
      <c r="B196" s="9"/>
      <c r="C196" s="14"/>
      <c r="E196" s="20"/>
      <c r="F196" s="20"/>
      <c r="G196" s="2" t="s">
        <v>186</v>
      </c>
      <c r="H196" s="85"/>
      <c r="I196" s="64"/>
      <c r="J196" s="24">
        <v>0</v>
      </c>
      <c r="K196" s="27"/>
      <c r="L196" s="65">
        <f t="shared" si="3"/>
        <v>0</v>
      </c>
      <c r="M196" s="22"/>
      <c r="N196" s="11"/>
    </row>
    <row r="197" spans="2:14" x14ac:dyDescent="0.2">
      <c r="B197" s="9"/>
      <c r="C197" s="14"/>
      <c r="E197" s="21" t="s">
        <v>187</v>
      </c>
      <c r="F197" s="20"/>
      <c r="G197" s="13"/>
      <c r="H197" s="86">
        <v>0</v>
      </c>
      <c r="I197" s="67"/>
      <c r="J197" s="67">
        <f>+J198</f>
        <v>0</v>
      </c>
      <c r="K197" s="23"/>
      <c r="L197" s="68">
        <f t="shared" si="3"/>
        <v>0</v>
      </c>
      <c r="M197" s="22"/>
      <c r="N197" s="11"/>
    </row>
    <row r="198" spans="2:14" x14ac:dyDescent="0.2">
      <c r="B198" s="9"/>
      <c r="C198" s="14"/>
      <c r="E198" s="20"/>
      <c r="F198" s="20"/>
      <c r="G198" s="2" t="s">
        <v>188</v>
      </c>
      <c r="H198" s="85"/>
      <c r="I198" s="64"/>
      <c r="J198" s="66">
        <v>0</v>
      </c>
      <c r="K198" s="27"/>
      <c r="L198" s="65">
        <f t="shared" ref="L198:L228" si="4">IF(J198=0, ,+H198/J198)</f>
        <v>0</v>
      </c>
      <c r="M198" s="22"/>
      <c r="N198" s="11"/>
    </row>
    <row r="199" spans="2:14" x14ac:dyDescent="0.2">
      <c r="B199" s="9"/>
      <c r="C199" s="14"/>
      <c r="E199" s="20"/>
      <c r="F199" s="20"/>
      <c r="G199" s="2" t="s">
        <v>189</v>
      </c>
      <c r="H199" s="85"/>
      <c r="I199" s="64"/>
      <c r="J199" s="66"/>
      <c r="K199" s="27"/>
      <c r="L199" s="65">
        <f t="shared" si="4"/>
        <v>0</v>
      </c>
      <c r="M199" s="22"/>
      <c r="N199" s="11"/>
    </row>
    <row r="200" spans="2:14" x14ac:dyDescent="0.2">
      <c r="B200" s="9"/>
      <c r="C200" s="14"/>
      <c r="E200" s="21" t="s">
        <v>190</v>
      </c>
      <c r="F200" s="20"/>
      <c r="G200" s="13"/>
      <c r="H200" s="86">
        <v>-58028.34</v>
      </c>
      <c r="I200" s="67"/>
      <c r="J200" s="67">
        <f>+J201</f>
        <v>-200000</v>
      </c>
      <c r="K200" s="23"/>
      <c r="L200" s="68">
        <f t="shared" si="4"/>
        <v>0.2901417</v>
      </c>
      <c r="M200" s="22"/>
      <c r="N200" s="11"/>
    </row>
    <row r="201" spans="2:14" x14ac:dyDescent="0.2">
      <c r="B201" s="9"/>
      <c r="C201" s="14"/>
      <c r="E201" s="20"/>
      <c r="F201" s="21" t="s">
        <v>102</v>
      </c>
      <c r="G201" s="13"/>
      <c r="H201" s="84">
        <v>-58028.34</v>
      </c>
      <c r="I201" s="62"/>
      <c r="J201" s="62">
        <f>+J202</f>
        <v>-200000</v>
      </c>
      <c r="K201" s="26"/>
      <c r="L201" s="63">
        <f t="shared" si="4"/>
        <v>0.2901417</v>
      </c>
      <c r="M201" s="22"/>
      <c r="N201" s="11"/>
    </row>
    <row r="202" spans="2:14" x14ac:dyDescent="0.2">
      <c r="B202" s="9"/>
      <c r="C202" s="14"/>
      <c r="E202" s="20"/>
      <c r="F202" s="20"/>
      <c r="G202" s="2" t="s">
        <v>219</v>
      </c>
      <c r="H202" s="85"/>
      <c r="I202" s="64"/>
      <c r="J202" s="24">
        <v>-200000</v>
      </c>
      <c r="K202" s="27"/>
      <c r="L202" s="65">
        <f t="shared" si="4"/>
        <v>0</v>
      </c>
      <c r="M202" s="22"/>
      <c r="N202" s="11"/>
    </row>
    <row r="203" spans="2:14" x14ac:dyDescent="0.2">
      <c r="B203" s="9"/>
      <c r="C203" s="14"/>
      <c r="E203" s="20"/>
      <c r="F203" s="20"/>
      <c r="G203" s="2" t="s">
        <v>191</v>
      </c>
      <c r="H203" s="85"/>
      <c r="I203" s="64"/>
      <c r="J203" s="24">
        <v>0</v>
      </c>
      <c r="K203" s="27"/>
      <c r="L203" s="65">
        <f t="shared" si="4"/>
        <v>0</v>
      </c>
      <c r="M203" s="22"/>
      <c r="N203" s="11"/>
    </row>
    <row r="204" spans="2:14" ht="21.75" x14ac:dyDescent="0.2">
      <c r="B204" s="9"/>
      <c r="C204" s="14"/>
      <c r="E204" s="20"/>
      <c r="F204" s="20"/>
      <c r="G204" s="2" t="s">
        <v>192</v>
      </c>
      <c r="H204" s="85"/>
      <c r="I204" s="64"/>
      <c r="J204" s="24">
        <v>0</v>
      </c>
      <c r="K204" s="27"/>
      <c r="L204" s="65">
        <f t="shared" si="4"/>
        <v>0</v>
      </c>
      <c r="M204" s="22"/>
      <c r="N204" s="11"/>
    </row>
    <row r="205" spans="2:14" x14ac:dyDescent="0.2">
      <c r="B205" s="9"/>
      <c r="C205" s="14"/>
      <c r="E205" s="20"/>
      <c r="F205" s="20"/>
      <c r="G205" s="2" t="s">
        <v>193</v>
      </c>
      <c r="H205" s="85">
        <v>-58028.34</v>
      </c>
      <c r="I205" s="64"/>
      <c r="J205" s="24">
        <v>0</v>
      </c>
      <c r="K205" s="27"/>
      <c r="L205" s="65">
        <f t="shared" si="4"/>
        <v>0</v>
      </c>
      <c r="M205" s="22"/>
      <c r="N205" s="11"/>
    </row>
    <row r="206" spans="2:14" ht="21.75" x14ac:dyDescent="0.2">
      <c r="B206" s="9"/>
      <c r="C206" s="14"/>
      <c r="E206" s="20"/>
      <c r="F206" s="20"/>
      <c r="G206" s="2" t="s">
        <v>194</v>
      </c>
      <c r="H206" s="85"/>
      <c r="I206" s="64"/>
      <c r="J206" s="24">
        <v>0</v>
      </c>
      <c r="K206" s="27"/>
      <c r="L206" s="65">
        <f t="shared" si="4"/>
        <v>0</v>
      </c>
      <c r="M206" s="22"/>
      <c r="N206" s="11"/>
    </row>
    <row r="207" spans="2:14" x14ac:dyDescent="0.2">
      <c r="B207" s="9"/>
      <c r="C207" s="14"/>
      <c r="E207" s="20"/>
      <c r="F207" s="20"/>
      <c r="G207" s="2" t="s">
        <v>195</v>
      </c>
      <c r="H207" s="85"/>
      <c r="I207" s="64"/>
      <c r="J207" s="24">
        <v>0</v>
      </c>
      <c r="K207" s="27"/>
      <c r="L207" s="65">
        <f t="shared" si="4"/>
        <v>0</v>
      </c>
      <c r="M207" s="22"/>
      <c r="N207" s="11"/>
    </row>
    <row r="208" spans="2:14" ht="21.75" x14ac:dyDescent="0.2">
      <c r="B208" s="9"/>
      <c r="C208" s="14"/>
      <c r="E208" s="20"/>
      <c r="F208" s="20"/>
      <c r="G208" s="2" t="s">
        <v>196</v>
      </c>
      <c r="H208" s="85"/>
      <c r="I208" s="64"/>
      <c r="J208" s="24">
        <v>0</v>
      </c>
      <c r="K208" s="27"/>
      <c r="L208" s="65">
        <f t="shared" si="4"/>
        <v>0</v>
      </c>
      <c r="M208" s="22"/>
      <c r="N208" s="11"/>
    </row>
    <row r="209" spans="2:14" x14ac:dyDescent="0.2">
      <c r="B209" s="9"/>
      <c r="C209" s="14"/>
      <c r="E209" s="20"/>
      <c r="F209" s="20"/>
      <c r="G209" s="2" t="s">
        <v>197</v>
      </c>
      <c r="H209" s="85"/>
      <c r="I209" s="64"/>
      <c r="J209" s="24">
        <v>0</v>
      </c>
      <c r="K209" s="27"/>
      <c r="L209" s="65">
        <f t="shared" si="4"/>
        <v>0</v>
      </c>
      <c r="M209" s="22"/>
      <c r="N209" s="11"/>
    </row>
    <row r="210" spans="2:14" x14ac:dyDescent="0.2">
      <c r="B210" s="9"/>
      <c r="C210" s="14"/>
      <c r="E210" s="20"/>
      <c r="F210" s="21" t="s">
        <v>198</v>
      </c>
      <c r="G210" s="13"/>
      <c r="H210" s="84">
        <v>0</v>
      </c>
      <c r="I210" s="62"/>
      <c r="J210" s="62">
        <v>0</v>
      </c>
      <c r="K210" s="26"/>
      <c r="L210" s="63">
        <f t="shared" si="4"/>
        <v>0</v>
      </c>
      <c r="M210" s="22"/>
      <c r="N210" s="11"/>
    </row>
    <row r="211" spans="2:14" x14ac:dyDescent="0.2">
      <c r="B211" s="9"/>
      <c r="C211" s="14"/>
      <c r="G211" s="2" t="s">
        <v>199</v>
      </c>
      <c r="H211" s="85"/>
      <c r="I211" s="64"/>
      <c r="J211" s="24">
        <v>0</v>
      </c>
      <c r="K211" s="27"/>
      <c r="L211" s="65">
        <f t="shared" si="4"/>
        <v>0</v>
      </c>
      <c r="M211" s="22"/>
      <c r="N211" s="11"/>
    </row>
    <row r="212" spans="2:14" x14ac:dyDescent="0.2">
      <c r="B212" s="9"/>
      <c r="C212" s="14"/>
      <c r="G212" s="2" t="s">
        <v>200</v>
      </c>
      <c r="H212" s="85"/>
      <c r="I212" s="64"/>
      <c r="J212" s="24">
        <v>0</v>
      </c>
      <c r="K212" s="27"/>
      <c r="L212" s="65">
        <f t="shared" si="4"/>
        <v>0</v>
      </c>
      <c r="M212" s="22"/>
      <c r="N212" s="11"/>
    </row>
    <row r="213" spans="2:14" ht="21.75" x14ac:dyDescent="0.2">
      <c r="B213" s="9"/>
      <c r="C213" s="14"/>
      <c r="G213" s="2" t="s">
        <v>201</v>
      </c>
      <c r="H213" s="85"/>
      <c r="I213" s="64"/>
      <c r="J213" s="24">
        <v>0</v>
      </c>
      <c r="K213" s="27"/>
      <c r="L213" s="65">
        <f t="shared" si="4"/>
        <v>0</v>
      </c>
      <c r="M213" s="22"/>
      <c r="N213" s="11"/>
    </row>
    <row r="214" spans="2:14" x14ac:dyDescent="0.2">
      <c r="B214" s="9"/>
      <c r="C214" s="14"/>
      <c r="G214" s="2" t="s">
        <v>202</v>
      </c>
      <c r="H214" s="85"/>
      <c r="I214" s="64"/>
      <c r="J214" s="24">
        <v>0</v>
      </c>
      <c r="K214" s="27"/>
      <c r="L214" s="65">
        <f t="shared" si="4"/>
        <v>0</v>
      </c>
      <c r="M214" s="22"/>
      <c r="N214" s="11"/>
    </row>
    <row r="215" spans="2:14" ht="21.75" x14ac:dyDescent="0.2">
      <c r="B215" s="9"/>
      <c r="C215" s="14"/>
      <c r="G215" s="2" t="s">
        <v>203</v>
      </c>
      <c r="H215" s="85"/>
      <c r="I215" s="64"/>
      <c r="J215" s="24">
        <v>0</v>
      </c>
      <c r="K215" s="27"/>
      <c r="L215" s="65">
        <f t="shared" si="4"/>
        <v>0</v>
      </c>
      <c r="M215" s="22"/>
      <c r="N215" s="11"/>
    </row>
    <row r="216" spans="2:14" ht="21.75" x14ac:dyDescent="0.2">
      <c r="B216" s="9"/>
      <c r="C216" s="14"/>
      <c r="G216" s="2" t="s">
        <v>204</v>
      </c>
      <c r="H216" s="85"/>
      <c r="I216" s="64"/>
      <c r="J216" s="24">
        <v>0</v>
      </c>
      <c r="K216" s="27"/>
      <c r="L216" s="65">
        <f t="shared" si="4"/>
        <v>0</v>
      </c>
      <c r="M216" s="22"/>
      <c r="N216" s="11"/>
    </row>
    <row r="217" spans="2:14" x14ac:dyDescent="0.2">
      <c r="B217" s="9"/>
      <c r="C217" s="14"/>
      <c r="G217" s="2" t="s">
        <v>205</v>
      </c>
      <c r="H217" s="85"/>
      <c r="I217" s="64"/>
      <c r="J217" s="24">
        <v>0</v>
      </c>
      <c r="K217" s="27"/>
      <c r="L217" s="65">
        <f t="shared" si="4"/>
        <v>0</v>
      </c>
      <c r="M217" s="22"/>
      <c r="N217" s="11"/>
    </row>
    <row r="218" spans="2:14" x14ac:dyDescent="0.2">
      <c r="B218" s="9"/>
      <c r="C218" s="14"/>
      <c r="H218" s="87"/>
      <c r="I218" s="25"/>
      <c r="J218" s="25"/>
      <c r="L218" s="51">
        <f t="shared" si="4"/>
        <v>0</v>
      </c>
      <c r="M218" s="22"/>
      <c r="N218" s="11"/>
    </row>
    <row r="219" spans="2:14" ht="15" x14ac:dyDescent="0.2">
      <c r="B219" s="9"/>
      <c r="C219" s="14"/>
      <c r="D219" s="28" t="s">
        <v>206</v>
      </c>
      <c r="G219" s="13"/>
      <c r="H219" s="31">
        <f t="shared" ref="H219:I219" si="5">+H130+H155+H186+H197+H200</f>
        <v>-54483.38</v>
      </c>
      <c r="I219" s="31">
        <f t="shared" si="5"/>
        <v>0</v>
      </c>
      <c r="J219" s="31">
        <f>+J130+J155+J186+J197+J200</f>
        <v>-201070</v>
      </c>
      <c r="K219" s="69"/>
      <c r="L219" s="53">
        <f t="shared" si="4"/>
        <v>0.27096722534440743</v>
      </c>
      <c r="M219" s="22"/>
      <c r="N219" s="11"/>
    </row>
    <row r="220" spans="2:14" x14ac:dyDescent="0.2">
      <c r="B220" s="9"/>
      <c r="C220" s="14"/>
      <c r="G220" s="34"/>
      <c r="H220" s="87"/>
      <c r="I220" s="25"/>
      <c r="J220" s="25"/>
      <c r="L220" s="51">
        <f t="shared" si="4"/>
        <v>0</v>
      </c>
      <c r="M220" s="22"/>
      <c r="N220" s="11"/>
    </row>
    <row r="221" spans="2:14" ht="15" x14ac:dyDescent="0.2">
      <c r="B221" s="9"/>
      <c r="C221" s="14"/>
      <c r="D221" s="28" t="s">
        <v>207</v>
      </c>
      <c r="G221" s="13"/>
      <c r="H221" s="88">
        <f>+H219+H128</f>
        <v>0</v>
      </c>
      <c r="I221" s="31"/>
      <c r="J221" s="88">
        <f>+J219+J128</f>
        <v>0</v>
      </c>
      <c r="K221" s="69"/>
      <c r="L221" s="52" t="s">
        <v>217</v>
      </c>
      <c r="M221" s="22"/>
      <c r="N221" s="11"/>
    </row>
    <row r="222" spans="2:14" x14ac:dyDescent="0.2">
      <c r="B222" s="9"/>
      <c r="C222" s="14"/>
      <c r="G222" s="34"/>
      <c r="H222" s="87"/>
      <c r="I222" s="25"/>
      <c r="J222" s="25"/>
      <c r="L222" s="51">
        <f t="shared" si="4"/>
        <v>0</v>
      </c>
      <c r="M222" s="22"/>
      <c r="N222" s="11"/>
    </row>
    <row r="223" spans="2:14" x14ac:dyDescent="0.2">
      <c r="B223" s="9"/>
      <c r="C223" s="14"/>
      <c r="E223" s="21" t="s">
        <v>208</v>
      </c>
      <c r="F223" s="20"/>
      <c r="G223" s="13"/>
      <c r="H223" s="67">
        <f>SUM(H224:H227)</f>
        <v>0</v>
      </c>
      <c r="I223" s="67"/>
      <c r="J223" s="67">
        <f>SUM(J224:J227)</f>
        <v>0</v>
      </c>
      <c r="K223" s="23"/>
      <c r="L223" s="68">
        <f t="shared" si="4"/>
        <v>0</v>
      </c>
      <c r="M223" s="22"/>
      <c r="N223" s="11"/>
    </row>
    <row r="224" spans="2:14" x14ac:dyDescent="0.2">
      <c r="B224" s="9"/>
      <c r="C224" s="14"/>
      <c r="E224" s="20"/>
      <c r="F224" s="20"/>
      <c r="G224" s="2" t="s">
        <v>209</v>
      </c>
      <c r="H224" s="85"/>
      <c r="I224" s="64"/>
      <c r="J224" s="24">
        <v>0</v>
      </c>
      <c r="K224" s="27"/>
      <c r="L224" s="65">
        <f t="shared" si="4"/>
        <v>0</v>
      </c>
      <c r="M224" s="22"/>
      <c r="N224" s="11"/>
    </row>
    <row r="225" spans="2:14" x14ac:dyDescent="0.2">
      <c r="B225" s="9"/>
      <c r="C225" s="14"/>
      <c r="E225" s="20"/>
      <c r="F225" s="20"/>
      <c r="G225" s="2" t="s">
        <v>210</v>
      </c>
      <c r="H225" s="85"/>
      <c r="I225" s="64"/>
      <c r="J225" s="24">
        <v>0</v>
      </c>
      <c r="K225" s="27"/>
      <c r="L225" s="65">
        <f t="shared" si="4"/>
        <v>0</v>
      </c>
      <c r="M225" s="22"/>
      <c r="N225" s="11"/>
    </row>
    <row r="226" spans="2:14" x14ac:dyDescent="0.2">
      <c r="B226" s="9"/>
      <c r="C226" s="14"/>
      <c r="E226" s="20"/>
      <c r="F226" s="20"/>
      <c r="G226" s="2" t="s">
        <v>211</v>
      </c>
      <c r="H226" s="85"/>
      <c r="I226" s="64"/>
      <c r="J226" s="24">
        <v>0</v>
      </c>
      <c r="K226" s="27"/>
      <c r="L226" s="65">
        <f t="shared" si="4"/>
        <v>0</v>
      </c>
      <c r="M226" s="22"/>
      <c r="N226" s="11"/>
    </row>
    <row r="227" spans="2:14" x14ac:dyDescent="0.2">
      <c r="B227" s="9"/>
      <c r="C227" s="14"/>
      <c r="E227" s="20"/>
      <c r="F227" s="20"/>
      <c r="G227" s="2" t="s">
        <v>212</v>
      </c>
      <c r="H227" s="85"/>
      <c r="I227" s="64"/>
      <c r="J227" s="24">
        <v>0</v>
      </c>
      <c r="K227" s="27"/>
      <c r="L227" s="65">
        <f t="shared" si="4"/>
        <v>0</v>
      </c>
      <c r="M227" s="22"/>
      <c r="N227" s="11"/>
    </row>
    <row r="228" spans="2:14" x14ac:dyDescent="0.2">
      <c r="B228" s="9"/>
      <c r="C228" s="14"/>
      <c r="G228" s="13"/>
      <c r="H228" s="87"/>
      <c r="I228" s="25"/>
      <c r="J228" s="25"/>
      <c r="L228" s="51">
        <f t="shared" si="4"/>
        <v>0</v>
      </c>
      <c r="M228" s="22"/>
      <c r="N228" s="11"/>
    </row>
    <row r="229" spans="2:14" ht="33" customHeight="1" x14ac:dyDescent="0.2">
      <c r="B229" s="9"/>
      <c r="C229" s="14"/>
      <c r="D229" s="95" t="s">
        <v>213</v>
      </c>
      <c r="E229" s="95"/>
      <c r="F229" s="95"/>
      <c r="G229" s="95"/>
      <c r="H229" s="88">
        <f>+H128+H219</f>
        <v>0</v>
      </c>
      <c r="I229" s="31"/>
      <c r="J229" s="88">
        <f>+J128+J219</f>
        <v>0</v>
      </c>
      <c r="K229" s="69"/>
      <c r="L229" s="53" t="s">
        <v>217</v>
      </c>
      <c r="M229" s="22"/>
      <c r="N229" s="11"/>
    </row>
    <row r="230" spans="2:14" x14ac:dyDescent="0.2">
      <c r="B230" s="9"/>
      <c r="C230" s="35"/>
      <c r="D230" s="12"/>
      <c r="E230" s="12"/>
      <c r="F230" s="12"/>
      <c r="G230" s="36"/>
      <c r="H230" s="70"/>
      <c r="I230" s="70"/>
      <c r="J230" s="70"/>
      <c r="K230" s="71"/>
      <c r="L230" s="72"/>
      <c r="M230" s="37"/>
      <c r="N230" s="11"/>
    </row>
    <row r="231" spans="2:14" ht="13.5" thickBot="1" x14ac:dyDescent="0.25">
      <c r="B231" s="38"/>
      <c r="C231" s="39"/>
      <c r="D231" s="39"/>
      <c r="E231" s="39"/>
      <c r="F231" s="39"/>
      <c r="G231" s="40"/>
      <c r="H231" s="73"/>
      <c r="I231" s="73"/>
      <c r="J231" s="73"/>
      <c r="K231" s="41"/>
      <c r="L231" s="54"/>
      <c r="M231" s="39"/>
      <c r="N231" s="42"/>
    </row>
    <row r="232" spans="2:14" x14ac:dyDescent="0.2">
      <c r="H232" s="25"/>
      <c r="I232" s="25"/>
      <c r="J232" s="25"/>
    </row>
    <row r="233" spans="2:14" ht="13.5" thickBot="1" x14ac:dyDescent="0.25">
      <c r="H233" s="74"/>
      <c r="I233" s="74"/>
      <c r="J233" s="74"/>
      <c r="K233" s="75"/>
      <c r="L233" s="76"/>
    </row>
    <row r="234" spans="2:14" x14ac:dyDescent="0.2">
      <c r="B234" s="4"/>
      <c r="C234" s="5"/>
      <c r="D234" s="5"/>
      <c r="E234" s="5"/>
      <c r="F234" s="5"/>
      <c r="G234" s="6"/>
      <c r="H234" s="77"/>
      <c r="I234" s="77"/>
      <c r="J234" s="77"/>
      <c r="K234" s="7"/>
      <c r="L234" s="50"/>
      <c r="M234" s="5"/>
      <c r="N234" s="8"/>
    </row>
    <row r="235" spans="2:14" ht="15" x14ac:dyDescent="0.2">
      <c r="B235" s="9"/>
      <c r="C235" s="43"/>
      <c r="D235" s="44"/>
      <c r="E235" s="45" t="s">
        <v>215</v>
      </c>
      <c r="F235" s="44"/>
      <c r="G235" s="44"/>
      <c r="H235" s="78">
        <f>+H5+H17+H21+H51+H102</f>
        <v>1805103.2</v>
      </c>
      <c r="I235" s="78">
        <f t="shared" ref="I235" si="6">+I5+I17+I21+I51+I102</f>
        <v>0</v>
      </c>
      <c r="J235" s="78">
        <f>+J5+J17+J21+J51+J102</f>
        <v>5586170</v>
      </c>
      <c r="K235" s="79"/>
      <c r="L235" s="80">
        <f>+H235/J235</f>
        <v>0.32313789233052342</v>
      </c>
      <c r="M235" s="46"/>
      <c r="N235" s="11"/>
    </row>
    <row r="236" spans="2:14" ht="15" x14ac:dyDescent="0.2">
      <c r="B236" s="9"/>
      <c r="G236" s="1"/>
      <c r="H236" s="31"/>
      <c r="I236" s="25"/>
      <c r="J236" s="25"/>
      <c r="N236" s="11"/>
    </row>
    <row r="237" spans="2:14" ht="15.75" thickBot="1" x14ac:dyDescent="0.25">
      <c r="B237" s="38"/>
      <c r="C237" s="39"/>
      <c r="D237" s="39"/>
      <c r="E237" s="39"/>
      <c r="F237" s="39"/>
      <c r="G237" s="40"/>
      <c r="H237" s="41"/>
      <c r="I237" s="41"/>
      <c r="J237" s="41"/>
      <c r="K237" s="41"/>
      <c r="L237" s="54"/>
      <c r="M237" s="47"/>
      <c r="N237" s="42"/>
    </row>
    <row r="241" spans="10:10" x14ac:dyDescent="0.2">
      <c r="J241" s="81"/>
    </row>
  </sheetData>
  <sheetProtection selectLockedCells="1"/>
  <protectedRanges>
    <protectedRange sqref="J85" name="Rango1_5"/>
    <protectedRange sqref="J99:J100" name="Rango1_6"/>
    <protectedRange sqref="J103" name="Rango1_7"/>
    <protectedRange sqref="J154" name="Rango1_8"/>
    <protectedRange sqref="J176:J183" name="Rango1_9"/>
    <protectedRange sqref="J198:J199" name="Rango1_10"/>
  </protectedRanges>
  <mergeCells count="5">
    <mergeCell ref="F43:G43"/>
    <mergeCell ref="F54:G54"/>
    <mergeCell ref="F89:G89"/>
    <mergeCell ref="F194:G194"/>
    <mergeCell ref="D229:G229"/>
  </mergeCells>
  <pageMargins left="0.15748031496062992" right="0.15748031496062992" top="0.55118110236220474" bottom="0.35433070866141736" header="0.15748031496062992" footer="0.31496062992125984"/>
  <pageSetup paperSize="9" scale="66" fitToHeight="6" orientation="portrait" r:id="rId1"/>
  <headerFooter>
    <oddHeader xml:space="preserve">&amp;L&amp;G&amp;R&amp;"-,Negrita"&amp;10RADIO AUTONÓMICA DE CASTILLA LA MANCHA
EJECUCIÓN PRESUPUESTARIA 2020 </oddHeader>
  </headerFooter>
  <rowBreaks count="1" manualBreakCount="1">
    <brk id="161" min="1" max="12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30042025RADIOCLM</vt:lpstr>
      <vt:lpstr>'30042025RADIOCLM'!Área_de_impresión</vt:lpstr>
      <vt:lpstr>'30042025RADIOCLM'!Títulos_a_imprimir</vt:lpstr>
    </vt:vector>
  </TitlesOfParts>
  <Company>Ente Público RTVCM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pedro.rodriguez</dc:creator>
  <cp:lastModifiedBy>Usuario de Windows</cp:lastModifiedBy>
  <cp:lastPrinted>2023-05-10T07:59:27Z</cp:lastPrinted>
  <dcterms:created xsi:type="dcterms:W3CDTF">2016-11-10T16:25:58Z</dcterms:created>
  <dcterms:modified xsi:type="dcterms:W3CDTF">2025-05-08T10:47:15Z</dcterms:modified>
</cp:coreProperties>
</file>