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2DDEF40A-2E21-4E76-9D9C-AE0AE6CD1684}" xr6:coauthVersionLast="47" xr6:coauthVersionMax="47" xr10:uidLastSave="{00000000-0000-0000-0000-000000000000}"/>
  <bookViews>
    <workbookView xWindow="-345" yWindow="0" windowWidth="29040" windowHeight="15510" xr2:uid="{00000000-000D-0000-FFFF-FFFF00000000}"/>
  </bookViews>
  <sheets>
    <sheet name="Liquidaciones" sheetId="2" r:id="rId1"/>
  </sheets>
  <definedNames>
    <definedName name="_xlnm._FilterDatabase" localSheetId="0" hidden="1">Liquidaciones!$A$2:$J$579</definedName>
    <definedName name="_xlnm.Print_Titles" localSheetId="0">Liquidaciones!$1:$2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58" i="2" l="1"/>
  <c r="I558" i="2"/>
  <c r="H291" i="2"/>
  <c r="I291" i="2" s="1"/>
  <c r="H579" i="2" l="1"/>
  <c r="I579" i="2" s="1"/>
  <c r="H578" i="2"/>
  <c r="I578" i="2" s="1"/>
  <c r="H577" i="2"/>
  <c r="I577" i="2" s="1"/>
  <c r="H576" i="2"/>
  <c r="I576" i="2" s="1"/>
  <c r="H575" i="2"/>
  <c r="I575" i="2" s="1"/>
  <c r="H574" i="2"/>
  <c r="I574" i="2" s="1"/>
  <c r="H573" i="2"/>
  <c r="I573" i="2" s="1"/>
  <c r="H572" i="2"/>
  <c r="I572" i="2" s="1"/>
  <c r="H571" i="2"/>
  <c r="I571" i="2" s="1"/>
  <c r="H570" i="2"/>
  <c r="I570" i="2" s="1"/>
  <c r="H569" i="2"/>
  <c r="I569" i="2" s="1"/>
  <c r="H568" i="2"/>
  <c r="I568" i="2" s="1"/>
  <c r="H567" i="2"/>
  <c r="I567" i="2" s="1"/>
  <c r="H566" i="2"/>
  <c r="I566" i="2" s="1"/>
  <c r="H565" i="2"/>
  <c r="I565" i="2" s="1"/>
  <c r="H564" i="2"/>
  <c r="I564" i="2" s="1"/>
  <c r="H563" i="2"/>
  <c r="I563" i="2" s="1"/>
  <c r="H562" i="2"/>
  <c r="I562" i="2" s="1"/>
  <c r="H561" i="2"/>
  <c r="I561" i="2" s="1"/>
  <c r="H560" i="2"/>
  <c r="I560" i="2" s="1"/>
  <c r="I554" i="2"/>
  <c r="H547" i="2"/>
  <c r="H548" i="2"/>
  <c r="H550" i="2"/>
  <c r="H551" i="2"/>
  <c r="H552" i="2"/>
  <c r="I552" i="2" s="1"/>
  <c r="H553" i="2"/>
  <c r="I553" i="2" s="1"/>
  <c r="H554" i="2"/>
  <c r="H555" i="2"/>
  <c r="I555" i="2" s="1"/>
  <c r="H556" i="2"/>
  <c r="I556" i="2" s="1"/>
  <c r="H557" i="2"/>
  <c r="I557" i="2" s="1"/>
  <c r="H559" i="2"/>
  <c r="I559" i="2" s="1"/>
  <c r="H545" i="2"/>
  <c r="I545" i="2" s="1"/>
  <c r="H536" i="2"/>
  <c r="I536" i="2" s="1"/>
  <c r="H525" i="2"/>
  <c r="I525" i="2" s="1"/>
  <c r="H526" i="2"/>
  <c r="I526" i="2" s="1"/>
  <c r="H527" i="2"/>
  <c r="I527" i="2" s="1"/>
  <c r="H528" i="2"/>
  <c r="I528" i="2" s="1"/>
  <c r="H529" i="2"/>
  <c r="I529" i="2" s="1"/>
  <c r="H530" i="2"/>
  <c r="I530" i="2" s="1"/>
  <c r="H522" i="2"/>
  <c r="I522" i="2" s="1"/>
  <c r="H523" i="2"/>
  <c r="I523" i="2" s="1"/>
  <c r="H518" i="2"/>
  <c r="I518" i="2" s="1"/>
  <c r="H519" i="2"/>
  <c r="I519" i="2" s="1"/>
  <c r="H513" i="2"/>
  <c r="I513" i="2" s="1"/>
  <c r="H514" i="2"/>
  <c r="I514" i="2" s="1"/>
  <c r="H515" i="2"/>
  <c r="I515" i="2" s="1"/>
  <c r="H516" i="2"/>
  <c r="I516" i="2" s="1"/>
  <c r="H517" i="2"/>
  <c r="I517" i="2" s="1"/>
  <c r="H509" i="2"/>
  <c r="I509" i="2" s="1"/>
  <c r="H505" i="2"/>
  <c r="I505" i="2" s="1"/>
  <c r="H506" i="2"/>
  <c r="I506" i="2" s="1"/>
  <c r="H501" i="2"/>
  <c r="I501" i="2" s="1"/>
  <c r="H499" i="2"/>
  <c r="I499" i="2" s="1"/>
  <c r="I498" i="2"/>
  <c r="H494" i="2"/>
  <c r="I494" i="2" s="1"/>
  <c r="H493" i="2"/>
  <c r="I493" i="2" s="1"/>
  <c r="I491" i="2"/>
  <c r="H388" i="2"/>
  <c r="I388" i="2" s="1"/>
  <c r="H364" i="2"/>
  <c r="I364" i="2" s="1"/>
  <c r="H372" i="2"/>
  <c r="I372" i="2" s="1"/>
  <c r="H537" i="2"/>
  <c r="I537" i="2" s="1"/>
  <c r="H500" i="2" l="1"/>
  <c r="I500" i="2" s="1"/>
  <c r="H497" i="2"/>
  <c r="I497" i="2" s="1"/>
  <c r="H495" i="2"/>
  <c r="I495" i="2" s="1"/>
  <c r="H496" i="2"/>
  <c r="I496" i="2" s="1"/>
  <c r="I490" i="2"/>
  <c r="H490" i="2"/>
  <c r="H475" i="2"/>
  <c r="I475" i="2" s="1"/>
  <c r="I548" i="2"/>
  <c r="H539" i="2"/>
  <c r="I539" i="2" s="1"/>
  <c r="H543" i="2"/>
  <c r="I543" i="2" s="1"/>
  <c r="H534" i="2"/>
  <c r="I534" i="2" s="1"/>
  <c r="H542" i="2"/>
  <c r="I542" i="2" s="1"/>
  <c r="H538" i="2"/>
  <c r="I538" i="2" s="1"/>
  <c r="H521" i="2"/>
  <c r="I521" i="2" s="1"/>
  <c r="H476" i="2"/>
  <c r="I476" i="2" s="1"/>
  <c r="H532" i="2"/>
  <c r="H340" i="2"/>
  <c r="I340" i="2" s="1"/>
  <c r="H535" i="2"/>
  <c r="I535" i="2" s="1"/>
  <c r="I550" i="2"/>
  <c r="I551" i="2"/>
  <c r="H544" i="2"/>
  <c r="I544" i="2" s="1"/>
  <c r="H541" i="2"/>
  <c r="I541" i="2" s="1"/>
  <c r="H533" i="2"/>
  <c r="I533" i="2" s="1"/>
  <c r="I532" i="2"/>
  <c r="H531" i="2"/>
  <c r="I531" i="2" s="1"/>
  <c r="H524" i="2"/>
  <c r="I524" i="2" s="1"/>
  <c r="H511" i="2"/>
  <c r="I511" i="2" s="1"/>
  <c r="H512" i="2"/>
  <c r="I512" i="2" s="1"/>
  <c r="H508" i="2"/>
  <c r="I508" i="2" s="1"/>
  <c r="H507" i="2"/>
  <c r="I507" i="2" s="1"/>
  <c r="H504" i="2"/>
  <c r="I504" i="2" s="1"/>
  <c r="H503" i="2"/>
  <c r="I503" i="2" s="1"/>
  <c r="H502" i="2"/>
  <c r="I502" i="2" s="1"/>
  <c r="H492" i="2"/>
  <c r="I492" i="2" s="1"/>
  <c r="H489" i="2"/>
  <c r="I489" i="2" s="1"/>
  <c r="H488" i="2"/>
  <c r="I488" i="2" s="1"/>
  <c r="H487" i="2"/>
  <c r="I487" i="2" s="1"/>
  <c r="H486" i="2"/>
  <c r="I486" i="2" s="1"/>
  <c r="H483" i="2"/>
  <c r="I483" i="2" s="1"/>
  <c r="H480" i="2"/>
  <c r="I480" i="2" s="1"/>
  <c r="H481" i="2"/>
  <c r="I481" i="2" s="1"/>
  <c r="H479" i="2"/>
  <c r="I479" i="2" s="1"/>
  <c r="H478" i="2"/>
  <c r="I478" i="2" s="1"/>
  <c r="H477" i="2"/>
  <c r="I477" i="2" s="1"/>
  <c r="H474" i="2"/>
  <c r="I474" i="2" s="1"/>
  <c r="G473" i="2" l="1"/>
  <c r="H473" i="2" s="1"/>
  <c r="I473" i="2" s="1"/>
  <c r="H451" i="2" l="1"/>
  <c r="I451" i="2" s="1"/>
  <c r="H456" i="2"/>
  <c r="I456" i="2" s="1"/>
  <c r="H463" i="2"/>
  <c r="I463" i="2" s="1"/>
  <c r="H96" i="2" l="1"/>
  <c r="I96" i="2" s="1"/>
  <c r="H402" i="2"/>
  <c r="I402" i="2" s="1"/>
  <c r="H392" i="2"/>
  <c r="I392" i="2" s="1"/>
  <c r="H293" i="2"/>
  <c r="I293" i="2" s="1"/>
  <c r="H271" i="2"/>
  <c r="I271" i="2" s="1"/>
  <c r="I209" i="2"/>
  <c r="I157" i="2"/>
  <c r="I145" i="2"/>
  <c r="I126" i="2"/>
  <c r="H113" i="2"/>
  <c r="I113" i="2" s="1"/>
  <c r="I104" i="2"/>
  <c r="I68" i="2"/>
  <c r="H469" i="2"/>
  <c r="I469" i="2" s="1"/>
  <c r="H468" i="2"/>
  <c r="I468" i="2" s="1"/>
  <c r="H464" i="2"/>
  <c r="I464" i="2" s="1"/>
  <c r="H455" i="2"/>
  <c r="I455" i="2" s="1"/>
  <c r="H457" i="2"/>
  <c r="I457" i="2" s="1"/>
  <c r="H436" i="2"/>
  <c r="I436" i="2" s="1"/>
  <c r="H437" i="2"/>
  <c r="I437" i="2" s="1"/>
  <c r="H428" i="2"/>
  <c r="I428" i="2" s="1"/>
  <c r="H429" i="2"/>
  <c r="I429" i="2" s="1"/>
  <c r="H430" i="2"/>
  <c r="I430" i="2" s="1"/>
  <c r="H433" i="2"/>
  <c r="I433" i="2" s="1"/>
  <c r="H435" i="2"/>
  <c r="I435" i="2" s="1"/>
  <c r="H274" i="2"/>
  <c r="I274" i="2" s="1"/>
  <c r="H266" i="2"/>
  <c r="I266" i="2" s="1"/>
  <c r="H427" i="2"/>
  <c r="I427" i="2" s="1"/>
  <c r="H16" i="2"/>
  <c r="H350" i="2"/>
  <c r="I350" i="2" s="1"/>
  <c r="H332" i="2"/>
  <c r="I332" i="2" s="1"/>
  <c r="H324" i="2"/>
  <c r="I324" i="2" s="1"/>
  <c r="H325" i="2"/>
  <c r="I325" i="2" s="1"/>
  <c r="I200" i="2"/>
  <c r="I189" i="2"/>
  <c r="I190" i="2"/>
  <c r="I186" i="2"/>
  <c r="I176" i="2"/>
  <c r="I333" i="2"/>
  <c r="I270" i="2"/>
  <c r="H220" i="2"/>
  <c r="I220" i="2" s="1"/>
  <c r="H204" i="2"/>
  <c r="I204" i="2" s="1"/>
  <c r="H167" i="2"/>
  <c r="I167" i="2" s="1"/>
  <c r="H323" i="2"/>
  <c r="I323" i="2" s="1"/>
  <c r="H321" i="2"/>
  <c r="I321" i="2" s="1"/>
  <c r="H320" i="2"/>
  <c r="I320" i="2" s="1"/>
  <c r="H138" i="2"/>
  <c r="I138" i="2" s="1"/>
  <c r="H101" i="2"/>
  <c r="I101" i="2" s="1"/>
  <c r="H88" i="2"/>
  <c r="I88" i="2" s="1"/>
  <c r="H90" i="2"/>
  <c r="I90" i="2" s="1"/>
  <c r="H79" i="2" l="1"/>
  <c r="I79" i="2" s="1"/>
  <c r="H21" i="2" l="1"/>
  <c r="I21" i="2" s="1"/>
  <c r="H10" i="2"/>
  <c r="I10" i="2" s="1"/>
  <c r="H431" i="2"/>
  <c r="I431" i="2" s="1"/>
  <c r="H91" i="2"/>
  <c r="I91" i="2" s="1"/>
  <c r="H102" i="2" l="1"/>
  <c r="I102" i="2" s="1"/>
  <c r="H103" i="2"/>
  <c r="I103" i="2" s="1"/>
  <c r="H288" i="2"/>
  <c r="I288" i="2" s="1"/>
  <c r="H352" i="2"/>
  <c r="I352" i="2" s="1"/>
  <c r="H446" i="2" l="1"/>
  <c r="I446" i="2" s="1"/>
  <c r="H445" i="2"/>
  <c r="I445" i="2" s="1"/>
  <c r="G290" i="2"/>
  <c r="H290" i="2" s="1"/>
  <c r="I290" i="2" s="1"/>
  <c r="H273" i="2"/>
  <c r="I273" i="2" s="1"/>
  <c r="H215" i="2"/>
  <c r="I215" i="2" s="1"/>
  <c r="H211" i="2"/>
  <c r="I211" i="2" s="1"/>
  <c r="H206" i="2"/>
  <c r="I206" i="2" s="1"/>
  <c r="H182" i="2"/>
  <c r="I182" i="2" s="1"/>
  <c r="H181" i="2"/>
  <c r="I181" i="2" s="1"/>
  <c r="H162" i="2"/>
  <c r="I162" i="2" s="1"/>
  <c r="H160" i="2"/>
  <c r="I160" i="2" s="1"/>
  <c r="H111" i="2"/>
  <c r="I111" i="2" s="1"/>
  <c r="H76" i="2"/>
  <c r="I76" i="2" s="1"/>
  <c r="H31" i="2"/>
  <c r="I31" i="2" s="1"/>
  <c r="H23" i="2"/>
  <c r="I23" i="2" s="1"/>
  <c r="H18" i="2"/>
  <c r="I18" i="2" s="1"/>
  <c r="H13" i="2" l="1"/>
  <c r="I13" i="2" s="1"/>
  <c r="H12" i="2"/>
  <c r="I12" i="2" s="1"/>
  <c r="H471" i="2"/>
  <c r="I471" i="2" s="1"/>
  <c r="H470" i="2"/>
  <c r="I470" i="2" s="1"/>
  <c r="H467" i="2"/>
  <c r="I467" i="2" s="1"/>
  <c r="H466" i="2"/>
  <c r="I466" i="2" s="1"/>
  <c r="H462" i="2"/>
  <c r="I462" i="2" s="1"/>
  <c r="H461" i="2"/>
  <c r="I461" i="2" s="1"/>
  <c r="H460" i="2"/>
  <c r="I460" i="2" s="1"/>
  <c r="H459" i="2"/>
  <c r="I459" i="2" s="1"/>
  <c r="H458" i="2"/>
  <c r="I458" i="2" s="1"/>
  <c r="H454" i="2"/>
  <c r="I454" i="2" s="1"/>
  <c r="H453" i="2"/>
  <c r="I453" i="2" s="1"/>
  <c r="H472" i="2"/>
  <c r="I472" i="2" s="1"/>
  <c r="H452" i="2"/>
  <c r="I452" i="2" s="1"/>
  <c r="H450" i="2"/>
  <c r="I450" i="2" s="1"/>
  <c r="H449" i="2"/>
  <c r="I449" i="2" s="1"/>
  <c r="H448" i="2"/>
  <c r="I448" i="2" s="1"/>
  <c r="H444" i="2"/>
  <c r="I444" i="2" s="1"/>
  <c r="H447" i="2"/>
  <c r="I447" i="2" s="1"/>
  <c r="H443" i="2"/>
  <c r="I443" i="2" s="1"/>
  <c r="H441" i="2"/>
  <c r="I441" i="2" s="1"/>
  <c r="H442" i="2"/>
  <c r="I442" i="2" s="1"/>
  <c r="H440" i="2"/>
  <c r="I440" i="2" s="1"/>
  <c r="H439" i="2"/>
  <c r="I439" i="2" s="1"/>
  <c r="H438" i="2"/>
  <c r="I438" i="2" s="1"/>
  <c r="H434" i="2"/>
  <c r="I434" i="2" s="1"/>
  <c r="H425" i="2"/>
  <c r="I425" i="2" s="1"/>
  <c r="H424" i="2"/>
  <c r="I424" i="2" s="1"/>
  <c r="H423" i="2"/>
  <c r="I423" i="2" s="1"/>
  <c r="H422" i="2"/>
  <c r="I422" i="2" s="1"/>
  <c r="H421" i="2"/>
  <c r="I421" i="2" s="1"/>
  <c r="H420" i="2"/>
  <c r="I420" i="2" s="1"/>
  <c r="H419" i="2"/>
  <c r="I419" i="2" s="1"/>
  <c r="H418" i="2"/>
  <c r="I418" i="2" s="1"/>
  <c r="H417" i="2"/>
  <c r="I417" i="2" s="1"/>
  <c r="H416" i="2"/>
  <c r="I416" i="2" s="1"/>
  <c r="H415" i="2"/>
  <c r="I415" i="2" s="1"/>
  <c r="H414" i="2"/>
  <c r="I414" i="2" s="1"/>
  <c r="H412" i="2"/>
  <c r="I412" i="2" s="1"/>
  <c r="H413" i="2"/>
  <c r="I413" i="2" s="1"/>
  <c r="H411" i="2"/>
  <c r="I411" i="2" s="1"/>
  <c r="H408" i="2"/>
  <c r="I408" i="2" s="1"/>
  <c r="H407" i="2"/>
  <c r="I407" i="2" s="1"/>
  <c r="H406" i="2"/>
  <c r="I406" i="2" s="1"/>
  <c r="H405" i="2"/>
  <c r="I405" i="2" s="1"/>
  <c r="H403" i="2"/>
  <c r="I403" i="2" s="1"/>
  <c r="H401" i="2"/>
  <c r="I401" i="2" s="1"/>
  <c r="H400" i="2"/>
  <c r="I400" i="2" s="1"/>
  <c r="H398" i="2"/>
  <c r="I398" i="2" s="1"/>
  <c r="H394" i="2"/>
  <c r="I394" i="2" s="1"/>
  <c r="H396" i="2"/>
  <c r="I396" i="2" s="1"/>
  <c r="H395" i="2"/>
  <c r="I395" i="2" s="1"/>
  <c r="H387" i="2"/>
  <c r="I387" i="2" s="1"/>
  <c r="H386" i="2"/>
  <c r="I386" i="2" s="1"/>
  <c r="H385" i="2"/>
  <c r="I385" i="2" s="1"/>
  <c r="H397" i="2"/>
  <c r="I397" i="2" s="1"/>
  <c r="H389" i="2"/>
  <c r="I389" i="2" s="1"/>
  <c r="H384" i="2"/>
  <c r="I384" i="2" s="1"/>
  <c r="H391" i="2"/>
  <c r="I391" i="2" s="1"/>
  <c r="H382" i="2"/>
  <c r="I382" i="2" s="1"/>
  <c r="H381" i="2"/>
  <c r="I381" i="2" s="1"/>
  <c r="H380" i="2"/>
  <c r="I380" i="2" s="1"/>
  <c r="H378" i="2"/>
  <c r="I378" i="2" s="1"/>
  <c r="H379" i="2"/>
  <c r="I379" i="2" s="1"/>
  <c r="H377" i="2"/>
  <c r="I377" i="2" s="1"/>
  <c r="H376" i="2"/>
  <c r="I376" i="2" s="1"/>
  <c r="H375" i="2"/>
  <c r="I375" i="2" s="1"/>
  <c r="H374" i="2"/>
  <c r="I374" i="2" s="1"/>
  <c r="H373" i="2"/>
  <c r="I373" i="2" s="1"/>
  <c r="H367" i="2"/>
  <c r="I367" i="2" s="1"/>
  <c r="H370" i="2"/>
  <c r="I370" i="2" s="1"/>
  <c r="H371" i="2"/>
  <c r="I371" i="2" s="1"/>
  <c r="H369" i="2"/>
  <c r="I369" i="2" s="1"/>
  <c r="H368" i="2"/>
  <c r="I368" i="2" s="1"/>
  <c r="H366" i="2"/>
  <c r="I366" i="2" s="1"/>
  <c r="H365" i="2"/>
  <c r="I365" i="2" s="1"/>
  <c r="H363" i="2"/>
  <c r="I363" i="2" s="1"/>
  <c r="H362" i="2"/>
  <c r="I362" i="2" s="1"/>
  <c r="H361" i="2"/>
  <c r="I361" i="2" s="1"/>
  <c r="H360" i="2"/>
  <c r="I360" i="2" s="1"/>
  <c r="H359" i="2"/>
  <c r="I359" i="2" s="1"/>
  <c r="H358" i="2"/>
  <c r="I358" i="2" s="1"/>
  <c r="H357" i="2"/>
  <c r="I357" i="2" s="1"/>
  <c r="H356" i="2"/>
  <c r="I356" i="2" s="1"/>
  <c r="H354" i="2"/>
  <c r="I354" i="2" s="1"/>
  <c r="H355" i="2"/>
  <c r="I355" i="2" s="1"/>
  <c r="H353" i="2"/>
  <c r="I353" i="2" s="1"/>
  <c r="H349" i="2"/>
  <c r="I349" i="2" s="1"/>
  <c r="H348" i="2"/>
  <c r="I348" i="2" s="1"/>
  <c r="H347" i="2"/>
  <c r="I347" i="2" s="1"/>
  <c r="H346" i="2"/>
  <c r="I346" i="2" s="1"/>
  <c r="H345" i="2"/>
  <c r="I345" i="2" s="1"/>
  <c r="H344" i="2"/>
  <c r="I344" i="2" s="1"/>
  <c r="H342" i="2"/>
  <c r="I342" i="2" s="1"/>
  <c r="H343" i="2"/>
  <c r="I343" i="2" s="1"/>
  <c r="H341" i="2"/>
  <c r="I341" i="2" s="1"/>
  <c r="H339" i="2"/>
  <c r="I339" i="2" s="1"/>
  <c r="H338" i="2"/>
  <c r="I338" i="2" s="1"/>
  <c r="H337" i="2"/>
  <c r="I337" i="2" s="1"/>
  <c r="H336" i="2"/>
  <c r="I336" i="2" s="1"/>
  <c r="H335" i="2"/>
  <c r="I335" i="2" s="1"/>
  <c r="H334" i="2"/>
  <c r="I334" i="2" s="1"/>
  <c r="H331" i="2"/>
  <c r="I331" i="2" s="1"/>
  <c r="H330" i="2"/>
  <c r="I330" i="2" s="1"/>
  <c r="H329" i="2"/>
  <c r="I329" i="2" s="1"/>
  <c r="H328" i="2"/>
  <c r="I328" i="2" s="1"/>
  <c r="H327" i="2"/>
  <c r="I327" i="2" s="1"/>
  <c r="H326" i="2"/>
  <c r="I326" i="2" s="1"/>
  <c r="H319" i="2"/>
  <c r="I319" i="2" s="1"/>
  <c r="H318" i="2"/>
  <c r="I318" i="2" s="1"/>
  <c r="H317" i="2"/>
  <c r="I317" i="2" s="1"/>
  <c r="H316" i="2"/>
  <c r="I316" i="2" s="1"/>
  <c r="H315" i="2"/>
  <c r="I315" i="2" s="1"/>
  <c r="H314" i="2"/>
  <c r="I314" i="2" s="1"/>
  <c r="H313" i="2"/>
  <c r="I313" i="2" s="1"/>
  <c r="H312" i="2"/>
  <c r="I312" i="2" s="1"/>
  <c r="H311" i="2"/>
  <c r="I311" i="2" s="1"/>
  <c r="H310" i="2"/>
  <c r="I310" i="2" s="1"/>
  <c r="H309" i="2"/>
  <c r="I309" i="2" s="1"/>
  <c r="H307" i="2"/>
  <c r="I307" i="2" s="1"/>
  <c r="H306" i="2"/>
  <c r="I306" i="2" s="1"/>
  <c r="H305" i="2"/>
  <c r="I305" i="2" s="1"/>
  <c r="H304" i="2"/>
  <c r="I304" i="2" s="1"/>
  <c r="H298" i="2"/>
  <c r="I298" i="2" s="1"/>
  <c r="H301" i="2"/>
  <c r="I301" i="2" s="1"/>
  <c r="H299" i="2"/>
  <c r="I299" i="2" s="1"/>
  <c r="H302" i="2"/>
  <c r="I302" i="2" s="1"/>
  <c r="H296" i="2"/>
  <c r="I296" i="2" s="1"/>
  <c r="H295" i="2"/>
  <c r="I295" i="2" s="1"/>
  <c r="H294" i="2"/>
  <c r="I294" i="2" s="1"/>
  <c r="H292" i="2"/>
  <c r="I292" i="2" s="1"/>
  <c r="H289" i="2"/>
  <c r="I289" i="2" s="1"/>
  <c r="H287" i="2"/>
  <c r="I287" i="2" s="1"/>
  <c r="H286" i="2"/>
  <c r="I286" i="2" s="1"/>
  <c r="H285" i="2"/>
  <c r="I285" i="2" s="1"/>
  <c r="H284" i="2"/>
  <c r="I284" i="2" s="1"/>
  <c r="H283" i="2"/>
  <c r="I283" i="2" s="1"/>
  <c r="H282" i="2"/>
  <c r="I282" i="2" s="1"/>
  <c r="H280" i="2"/>
  <c r="I280" i="2" s="1"/>
  <c r="H279" i="2"/>
  <c r="I279" i="2" s="1"/>
  <c r="H278" i="2"/>
  <c r="I278" i="2" s="1"/>
  <c r="H277" i="2"/>
  <c r="I277" i="2" s="1"/>
  <c r="H275" i="2"/>
  <c r="I275" i="2" s="1"/>
  <c r="H276" i="2"/>
  <c r="I276" i="2" s="1"/>
  <c r="H272" i="2"/>
  <c r="I272" i="2" s="1"/>
  <c r="H269" i="2"/>
  <c r="I269" i="2" s="1"/>
  <c r="H268" i="2"/>
  <c r="I268" i="2" s="1"/>
  <c r="H250" i="2"/>
  <c r="I250" i="2" s="1"/>
  <c r="H248" i="2"/>
  <c r="I248" i="2" s="1"/>
  <c r="H249" i="2"/>
  <c r="I249" i="2" s="1"/>
  <c r="H247" i="2"/>
  <c r="I247" i="2" s="1"/>
  <c r="H251" i="2"/>
  <c r="I251" i="2" s="1"/>
  <c r="H261" i="2"/>
  <c r="I261" i="2" s="1"/>
  <c r="H254" i="2"/>
  <c r="I254" i="2" s="1"/>
  <c r="H256" i="2"/>
  <c r="I256" i="2" s="1"/>
  <c r="H267" i="2"/>
  <c r="I267" i="2" s="1"/>
  <c r="H264" i="2"/>
  <c r="I264" i="2" s="1"/>
  <c r="H263" i="2"/>
  <c r="I263" i="2" s="1"/>
  <c r="H259" i="2"/>
  <c r="I259" i="2" s="1"/>
  <c r="H253" i="2"/>
  <c r="I253" i="2" s="1"/>
  <c r="H246" i="2"/>
  <c r="I246" i="2" s="1"/>
  <c r="H258" i="2"/>
  <c r="I258" i="2" s="1"/>
  <c r="H255" i="2"/>
  <c r="I255" i="2" s="1"/>
  <c r="H245" i="2"/>
  <c r="I245" i="2" s="1"/>
  <c r="H252" i="2"/>
  <c r="I252" i="2" s="1"/>
  <c r="H265" i="2"/>
  <c r="I265" i="2" s="1"/>
  <c r="H244" i="2"/>
  <c r="I244" i="2" s="1"/>
  <c r="H243" i="2"/>
  <c r="I243" i="2" s="1"/>
  <c r="H242" i="2"/>
  <c r="I242" i="2" s="1"/>
  <c r="H241" i="2"/>
  <c r="I241" i="2" s="1"/>
  <c r="H240" i="2"/>
  <c r="I240" i="2" s="1"/>
  <c r="H239" i="2"/>
  <c r="I239" i="2" s="1"/>
  <c r="H238" i="2"/>
  <c r="I238" i="2" s="1"/>
  <c r="H237" i="2"/>
  <c r="I237" i="2" s="1"/>
  <c r="H236" i="2"/>
  <c r="I236" i="2" s="1"/>
  <c r="H235" i="2"/>
  <c r="I235" i="2" s="1"/>
  <c r="H234" i="2"/>
  <c r="I234" i="2" s="1"/>
  <c r="H233" i="2"/>
  <c r="I233" i="2" s="1"/>
  <c r="H232" i="2"/>
  <c r="I232" i="2" s="1"/>
  <c r="H231" i="2"/>
  <c r="I231" i="2" s="1"/>
  <c r="H230" i="2"/>
  <c r="I230" i="2" s="1"/>
  <c r="H228" i="2"/>
  <c r="I228" i="2" s="1"/>
  <c r="H224" i="2" l="1"/>
  <c r="I224" i="2" s="1"/>
  <c r="H229" i="2"/>
  <c r="I229" i="2" s="1"/>
  <c r="H227" i="2"/>
  <c r="I227" i="2" s="1"/>
  <c r="H225" i="2"/>
  <c r="I225" i="2" s="1"/>
  <c r="H223" i="2"/>
  <c r="I223" i="2" s="1"/>
  <c r="H222" i="2"/>
  <c r="I222" i="2" s="1"/>
  <c r="H221" i="2"/>
  <c r="I221" i="2" s="1"/>
  <c r="H219" i="2"/>
  <c r="I219" i="2" s="1"/>
  <c r="H218" i="2"/>
  <c r="I218" i="2" s="1"/>
  <c r="H217" i="2"/>
  <c r="I217" i="2" s="1"/>
  <c r="H216" i="2"/>
  <c r="I216" i="2" s="1"/>
  <c r="H214" i="2"/>
  <c r="I214" i="2" s="1"/>
  <c r="H212" i="2"/>
  <c r="I212" i="2" s="1"/>
  <c r="H213" i="2"/>
  <c r="I213" i="2" s="1"/>
  <c r="H210" i="2"/>
  <c r="I210" i="2" s="1"/>
  <c r="H207" i="2"/>
  <c r="I207" i="2" s="1"/>
  <c r="H208" i="2"/>
  <c r="I208" i="2" s="1"/>
  <c r="H205" i="2"/>
  <c r="I205" i="2" s="1"/>
  <c r="H203" i="2"/>
  <c r="I203" i="2" s="1"/>
  <c r="H202" i="2"/>
  <c r="I202" i="2" s="1"/>
  <c r="H201" i="2"/>
  <c r="I201" i="2" s="1"/>
  <c r="H199" i="2"/>
  <c r="I199" i="2" s="1"/>
  <c r="H197" i="2"/>
  <c r="I197" i="2" s="1"/>
  <c r="H198" i="2"/>
  <c r="I198" i="2" s="1"/>
  <c r="H196" i="2"/>
  <c r="I196" i="2" s="1"/>
  <c r="H195" i="2"/>
  <c r="I195" i="2" s="1"/>
  <c r="H194" i="2"/>
  <c r="I194" i="2" s="1"/>
  <c r="H193" i="2"/>
  <c r="I193" i="2" s="1"/>
  <c r="H192" i="2"/>
  <c r="I192" i="2" s="1"/>
  <c r="H188" i="2"/>
  <c r="I188" i="2" s="1"/>
  <c r="H191" i="2"/>
  <c r="I191" i="2" s="1"/>
  <c r="H187" i="2"/>
  <c r="I187" i="2" s="1"/>
  <c r="H185" i="2"/>
  <c r="I185" i="2" s="1"/>
  <c r="H184" i="2"/>
  <c r="I184" i="2" s="1"/>
  <c r="H180" i="2"/>
  <c r="I180" i="2" s="1"/>
  <c r="H179" i="2"/>
  <c r="I179" i="2" s="1"/>
  <c r="H183" i="2"/>
  <c r="I183" i="2" s="1"/>
  <c r="H178" i="2"/>
  <c r="I178" i="2" s="1"/>
  <c r="H177" i="2"/>
  <c r="I177" i="2" s="1"/>
  <c r="H175" i="2"/>
  <c r="I175" i="2" s="1"/>
  <c r="H174" i="2"/>
  <c r="I174" i="2" s="1"/>
  <c r="H173" i="2"/>
  <c r="I173" i="2" s="1"/>
  <c r="H172" i="2"/>
  <c r="I172" i="2" s="1"/>
  <c r="H171" i="2"/>
  <c r="I171" i="2" s="1"/>
  <c r="H170" i="2"/>
  <c r="I170" i="2" s="1"/>
  <c r="H168" i="2"/>
  <c r="I168" i="2" s="1"/>
  <c r="H166" i="2"/>
  <c r="I166" i="2" s="1"/>
  <c r="H164" i="2"/>
  <c r="I164" i="2" s="1"/>
  <c r="H163" i="2"/>
  <c r="I163" i="2" s="1"/>
  <c r="H161" i="2"/>
  <c r="I161" i="2" s="1"/>
  <c r="H159" i="2"/>
  <c r="I159" i="2" s="1"/>
  <c r="H158" i="2"/>
  <c r="I158" i="2" s="1"/>
  <c r="H169" i="2"/>
  <c r="I169" i="2" s="1"/>
  <c r="H165" i="2"/>
  <c r="I165" i="2" s="1"/>
  <c r="H156" i="2" l="1"/>
  <c r="I156" i="2" s="1"/>
  <c r="H155" i="2"/>
  <c r="I155" i="2" s="1"/>
  <c r="H154" i="2"/>
  <c r="I154" i="2" s="1"/>
  <c r="H153" i="2"/>
  <c r="I153" i="2" s="1"/>
  <c r="H152" i="2"/>
  <c r="I152" i="2" s="1"/>
  <c r="H151" i="2"/>
  <c r="I151" i="2" s="1"/>
  <c r="H150" i="2"/>
  <c r="I150" i="2" s="1"/>
  <c r="H149" i="2"/>
  <c r="I149" i="2" s="1"/>
  <c r="H148" i="2"/>
  <c r="I148" i="2" s="1"/>
  <c r="H147" i="2"/>
  <c r="I147" i="2" s="1"/>
  <c r="H146" i="2"/>
  <c r="I146" i="2" s="1"/>
  <c r="H144" i="2"/>
  <c r="I144" i="2" s="1"/>
  <c r="H143" i="2"/>
  <c r="I143" i="2" s="1"/>
  <c r="H142" i="2"/>
  <c r="I142" i="2" s="1"/>
  <c r="H141" i="2"/>
  <c r="I141" i="2" s="1"/>
  <c r="H140" i="2"/>
  <c r="I140" i="2" s="1"/>
  <c r="H139" i="2"/>
  <c r="I139" i="2" s="1"/>
  <c r="H137" i="2"/>
  <c r="I137" i="2" s="1"/>
  <c r="H136" i="2"/>
  <c r="I136" i="2" s="1"/>
  <c r="H134" i="2"/>
  <c r="I134" i="2" s="1"/>
  <c r="H135" i="2"/>
  <c r="I135" i="2" s="1"/>
  <c r="H133" i="2"/>
  <c r="I133" i="2" s="1"/>
  <c r="H132" i="2"/>
  <c r="I132" i="2" s="1"/>
  <c r="H131" i="2"/>
  <c r="I131" i="2" s="1"/>
  <c r="H129" i="2"/>
  <c r="I129" i="2" s="1"/>
  <c r="H130" i="2"/>
  <c r="I130" i="2" s="1"/>
  <c r="H128" i="2"/>
  <c r="I128" i="2" s="1"/>
  <c r="H127" i="2"/>
  <c r="I127" i="2" s="1"/>
  <c r="H125" i="2"/>
  <c r="I125" i="2" s="1"/>
  <c r="H124" i="2"/>
  <c r="I124" i="2" s="1"/>
  <c r="H123" i="2"/>
  <c r="I123" i="2" s="1"/>
  <c r="H122" i="2"/>
  <c r="I122" i="2" s="1"/>
  <c r="H121" i="2"/>
  <c r="I121" i="2" s="1"/>
  <c r="H120" i="2"/>
  <c r="I120" i="2" s="1"/>
  <c r="H119" i="2"/>
  <c r="I119" i="2" s="1"/>
  <c r="H118" i="2"/>
  <c r="I118" i="2" s="1"/>
  <c r="H117" i="2"/>
  <c r="I117" i="2" s="1"/>
  <c r="H108" i="2"/>
  <c r="I108" i="2" s="1"/>
  <c r="H115" i="2"/>
  <c r="I115" i="2" s="1"/>
  <c r="H110" i="2"/>
  <c r="I110" i="2" s="1"/>
  <c r="H107" i="2"/>
  <c r="I107" i="2" s="1"/>
  <c r="H106" i="2"/>
  <c r="I106" i="2" s="1"/>
  <c r="H105" i="2"/>
  <c r="I105" i="2" s="1"/>
  <c r="H114" i="2"/>
  <c r="I114" i="2" s="1"/>
  <c r="H112" i="2"/>
  <c r="I112" i="2" s="1"/>
  <c r="H116" i="2"/>
  <c r="I116" i="2" s="1"/>
  <c r="H109" i="2"/>
  <c r="I109" i="2" s="1"/>
  <c r="H98" i="2"/>
  <c r="I98" i="2" s="1"/>
  <c r="H100" i="2"/>
  <c r="I100" i="2" s="1"/>
  <c r="H99" i="2"/>
  <c r="I99" i="2" s="1"/>
  <c r="H97" i="2"/>
  <c r="I97" i="2" s="1"/>
  <c r="H95" i="2"/>
  <c r="I95" i="2" s="1"/>
  <c r="H94" i="2"/>
  <c r="I94" i="2" s="1"/>
  <c r="H93" i="2"/>
  <c r="I93" i="2" s="1"/>
  <c r="H92" i="2"/>
  <c r="I92" i="2" s="1"/>
  <c r="H86" i="2"/>
  <c r="I86" i="2" s="1"/>
  <c r="H87" i="2"/>
  <c r="I87" i="2" s="1"/>
  <c r="H85" i="2"/>
  <c r="I85" i="2" s="1"/>
  <c r="H84" i="2"/>
  <c r="I84" i="2" s="1"/>
  <c r="H83" i="2"/>
  <c r="I83" i="2" s="1"/>
  <c r="H81" i="2"/>
  <c r="I81" i="2" s="1"/>
  <c r="H82" i="2"/>
  <c r="I82" i="2" s="1"/>
  <c r="H80" i="2"/>
  <c r="I80" i="2" s="1"/>
  <c r="H78" i="2"/>
  <c r="I78" i="2" s="1"/>
  <c r="H77" i="2" l="1"/>
  <c r="I77" i="2" s="1"/>
  <c r="H75" i="2"/>
  <c r="I75" i="2" s="1"/>
  <c r="H74" i="2"/>
  <c r="I74" i="2" s="1"/>
  <c r="H73" i="2"/>
  <c r="I73" i="2" s="1"/>
  <c r="H72" i="2"/>
  <c r="I72" i="2" s="1"/>
  <c r="H71" i="2"/>
  <c r="I71" i="2" s="1"/>
  <c r="H70" i="2"/>
  <c r="I70" i="2" s="1"/>
  <c r="H69" i="2"/>
  <c r="I69" i="2" s="1"/>
  <c r="H67" i="2"/>
  <c r="I67" i="2" s="1"/>
  <c r="H66" i="2"/>
  <c r="I66" i="2" s="1"/>
  <c r="H65" i="2"/>
  <c r="I65" i="2" s="1"/>
  <c r="H64" i="2"/>
  <c r="I64" i="2" s="1"/>
  <c r="H63" i="2"/>
  <c r="I63" i="2" s="1"/>
  <c r="H62" i="2"/>
  <c r="I62" i="2" s="1"/>
  <c r="H61" i="2"/>
  <c r="I61" i="2" s="1"/>
  <c r="H60" i="2"/>
  <c r="I60" i="2" s="1"/>
  <c r="H59" i="2"/>
  <c r="I59" i="2" s="1"/>
  <c r="H58" i="2"/>
  <c r="I58" i="2" s="1"/>
  <c r="H57" i="2"/>
  <c r="I57" i="2" s="1"/>
  <c r="H56" i="2"/>
  <c r="H54" i="2"/>
  <c r="I54" i="2" s="1"/>
  <c r="H53" i="2"/>
  <c r="I53" i="2" s="1"/>
  <c r="H52" i="2"/>
  <c r="H51" i="2"/>
  <c r="I51" i="2" s="1"/>
  <c r="H50" i="2"/>
  <c r="I50" i="2" s="1"/>
  <c r="H47" i="2"/>
  <c r="I47" i="2" s="1"/>
  <c r="H49" i="2"/>
  <c r="I49" i="2" s="1"/>
  <c r="H48" i="2"/>
  <c r="I48" i="2" s="1"/>
  <c r="H46" i="2"/>
  <c r="I46" i="2" s="1"/>
  <c r="H44" i="2"/>
  <c r="I44" i="2" s="1"/>
  <c r="H43" i="2"/>
  <c r="I43" i="2" s="1"/>
  <c r="H42" i="2"/>
  <c r="I42" i="2" s="1"/>
  <c r="H41" i="2"/>
  <c r="I41" i="2" s="1"/>
  <c r="H40" i="2"/>
  <c r="I40" i="2" s="1"/>
  <c r="H39" i="2"/>
  <c r="I39" i="2" s="1"/>
  <c r="H38" i="2"/>
  <c r="I38" i="2" s="1"/>
  <c r="H36" i="2"/>
  <c r="I36" i="2" s="1"/>
  <c r="H37" i="2"/>
  <c r="I37" i="2" s="1"/>
  <c r="H35" i="2"/>
  <c r="I35" i="2" s="1"/>
  <c r="H34" i="2"/>
  <c r="I34" i="2" s="1"/>
  <c r="H33" i="2"/>
  <c r="I33" i="2" s="1"/>
  <c r="H32" i="2"/>
  <c r="I32" i="2" s="1"/>
  <c r="H30" i="2"/>
  <c r="I30" i="2" s="1"/>
  <c r="H29" i="2"/>
  <c r="I29" i="2" s="1"/>
  <c r="H28" i="2"/>
  <c r="I28" i="2" s="1"/>
  <c r="H27" i="2"/>
  <c r="I27" i="2" s="1"/>
  <c r="H26" i="2"/>
  <c r="I26" i="2" s="1"/>
  <c r="H25" i="2"/>
  <c r="I25" i="2" s="1"/>
  <c r="H24" i="2"/>
  <c r="I24" i="2" s="1"/>
  <c r="H22" i="2"/>
  <c r="I22" i="2" s="1"/>
  <c r="H20" i="2"/>
  <c r="I20" i="2" s="1"/>
  <c r="H19" i="2"/>
  <c r="I19" i="2" s="1"/>
  <c r="H17" i="2"/>
  <c r="I17" i="2" s="1"/>
  <c r="I16" i="2"/>
  <c r="H15" i="2"/>
  <c r="I15" i="2" s="1"/>
  <c r="H14" i="2"/>
  <c r="I14" i="2" s="1"/>
  <c r="H9" i="2"/>
  <c r="I9" i="2" s="1"/>
  <c r="H6" i="2"/>
  <c r="I6" i="2" s="1"/>
  <c r="H5" i="2"/>
  <c r="I5" i="2" s="1"/>
  <c r="H8" i="2" l="1"/>
  <c r="I8" i="2" s="1"/>
  <c r="H7" i="2"/>
  <c r="I7" i="2" s="1"/>
  <c r="H4" i="2"/>
  <c r="I4" i="2" s="1"/>
  <c r="H3" i="2"/>
  <c r="I3" i="2" s="1"/>
</calcChain>
</file>

<file path=xl/sharedStrings.xml><?xml version="1.0" encoding="utf-8"?>
<sst xmlns="http://schemas.openxmlformats.org/spreadsheetml/2006/main" count="1889" uniqueCount="870">
  <si>
    <t xml:space="preserve">Actualizado el: </t>
  </si>
  <si>
    <t>Fecha
Inicio</t>
  </si>
  <si>
    <t>Fecha
Fin</t>
  </si>
  <si>
    <t>Adjudicatario</t>
  </si>
  <si>
    <t>Sociedad</t>
  </si>
  <si>
    <t>Concepto</t>
  </si>
  <si>
    <t>Importe
Estimado</t>
  </si>
  <si>
    <t>IMPORTE REAL</t>
  </si>
  <si>
    <t>DIFERENCIA</t>
  </si>
  <si>
    <t>DIFERENCIA %</t>
  </si>
  <si>
    <t>OBSERVACIONES</t>
  </si>
  <si>
    <t>GABINETE DE ANÁLISIS DEMOSCÓPICO S.L.</t>
  </si>
  <si>
    <t>TELEVISIÓN AUTONÓMICA</t>
  </si>
  <si>
    <t>CONTRATACIÓN SERVICIOS PARA REALIZACIÓN ENCUESTA SOBRE AUDIENCIA E IMAGEN DE TV EN CLM</t>
  </si>
  <si>
    <t>TELON CORTO S.L.</t>
  </si>
  <si>
    <t>PRODUCCIÓN FICCIÓN SONORA "INSECTUS"</t>
  </si>
  <si>
    <t>PARAMOUNT SPAIN S. L. U.</t>
  </si>
  <si>
    <t>FORTA:CESION DERECHOS CINE</t>
  </si>
  <si>
    <t>FLINS Y PINICULAS S.L.</t>
  </si>
  <si>
    <t>FORTA - PELICULAS S/ANEXO I</t>
  </si>
  <si>
    <t>SONY PICTURES ENTERTAINMENT IBERIA S.L.U.</t>
  </si>
  <si>
    <t xml:space="preserve">FORTA -EMISISÓN 10 PELÍCULAS </t>
  </si>
  <si>
    <t>CORPORACION RTVE S.A.U.</t>
  </si>
  <si>
    <t>CESIÓN DERECHOS COPA DE LA REINA DE FUTBOL
PARTIDO CD ALBA FUNDACIÓN VS FC BARCELONA EL 13/01/2024</t>
  </si>
  <si>
    <t>KEY2MEDIA AUDIOVISUAL S.L.</t>
  </si>
  <si>
    <t>DERECHOS EMISIÓN PERÍCULAS - VER ANEXO I</t>
  </si>
  <si>
    <t>INFORMACIÓN Y CONTROL DE PUBLICACIONES S.A. (INTROL)</t>
  </si>
  <si>
    <t>ENTE PÚBLICO</t>
  </si>
  <si>
    <t>CERTIFICADOS DE DATOS DE AUDIENCIA/DIFUSIÓN CMMPLAY</t>
  </si>
  <si>
    <t>Importe según actas emitidas</t>
  </si>
  <si>
    <t>SOLRED S.A.</t>
  </si>
  <si>
    <t>SUMINISTRO DE COMBUSTIBLE</t>
  </si>
  <si>
    <t>DATOS MEDIA TECHNOLOGIES S.A.</t>
  </si>
  <si>
    <t>MANTENIMIENTO HARDWARE Y SOFTWARE DEL EQUIPAMIENTO AVID</t>
  </si>
  <si>
    <t>ARTISTIC FILMS S.L.</t>
  </si>
  <si>
    <t>REGRESA EL CEPA</t>
  </si>
  <si>
    <t>MIRROR AUDIOVISUAL S.L.</t>
  </si>
  <si>
    <t xml:space="preserve">CESIÓN DERECHOS 2 PELÍCULAS </t>
  </si>
  <si>
    <t>GRUP MEDIAPRO S.L.U (MEDIAPRODUCCIÓN)</t>
  </si>
  <si>
    <t>PROGRAMA "ATRÁPAME SI PUEDES" / 48 PROGRAMAS</t>
  </si>
  <si>
    <t>UTE SERVICIOS RTVCLM (SASEGUR S.L. -NAVALSERCICE S.L.)</t>
  </si>
  <si>
    <t xml:space="preserve">VIGILANTES DE SEGURIDAD COORDINADOR Y RECEPCIONISTAS </t>
  </si>
  <si>
    <t>MAFALDA ENTERTAINMENT S.L.</t>
  </si>
  <si>
    <t>CESIÓN DERECHOS EMISIÓN CORTOMETRAJE "FLORES PARA CONCHA"</t>
  </si>
  <si>
    <t>MULTIVENDOR IT S.L.</t>
  </si>
  <si>
    <t>SOPORTE DE ELÉCTRICA DE RED</t>
  </si>
  <si>
    <t>AYUNTAMIENTO DE VILLASECA DE LA SAGRA</t>
  </si>
  <si>
    <t>FESTEJO TAURINO EN VILLASECA DE LA SAGRA EL 03/03/2024
A BENEFICIO DE HOSPITAL</t>
  </si>
  <si>
    <t>TRES SISTEMAS DE COMUNICACIÓN S.L.</t>
  </si>
  <si>
    <t>SERVICIOS DE CAPACIDAD SATELITAL</t>
  </si>
  <si>
    <t>ATRESMEDIA CORPORACIÓN DE MEDIOS DE COMUNICACIÓN S.A.</t>
  </si>
  <si>
    <t>CURSO DE DIRECCIÓN ARTÍSTICA APLICADA A LA TV</t>
  </si>
  <si>
    <t>ANDANZA EMPLEA-CORE CMM ALBACETE S.L.</t>
  </si>
  <si>
    <t>SERVICIOS DE RECEPCIONISTA EN LA DELEGACIÓN DE ALBACETE</t>
  </si>
  <si>
    <t>MAXITORO S.L.</t>
  </si>
  <si>
    <t>FESTEJO TAURINO DESDE ILLESCAS  10/03/2024</t>
  </si>
  <si>
    <t>CARAMEL FILMS S.L.</t>
  </si>
  <si>
    <t>DERECHOS EMISIÓN 2 PELÍCULAS (ANEXO I)</t>
  </si>
  <si>
    <t>ERA CINEMATOGRÁFICA S.L.</t>
  </si>
  <si>
    <t>DERECHOS DE EMISIÓN BELLI DI PAPA (NIÑOS DE PAPA)</t>
  </si>
  <si>
    <t>VIDEO MERCURY FILMS S.A.</t>
  </si>
  <si>
    <t>DERECHOS EMISIÓN PELÍCULAS S/ANEXO I</t>
  </si>
  <si>
    <t>CURSO DE PROGRAMACIÓN CONVENCIONAL VS PLATAFORMAS DE STREAMING (VOD)</t>
  </si>
  <si>
    <t xml:space="preserve">SUMINISTRO LICENCIAS  CONTENTAGENT CMM 2024 </t>
  </si>
  <si>
    <t>GANADOS BELINCHÓN S.L.</t>
  </si>
  <si>
    <t>FESTEJO TAURINO EN ALMAGRO EL 16/03/2024</t>
  </si>
  <si>
    <t>SASEGUR S.L.</t>
  </si>
  <si>
    <t>SERVICIOS DE VIGILANTE DE SEGURIDAD Y RECEPCIONISTA EN LA DELEGACIÓN DE ALBACETE</t>
  </si>
  <si>
    <t>CÁMARA DE COMERCIO, INDUSTRIAS Y SERVICIOS DE MADRID</t>
  </si>
  <si>
    <t>CURSO DE PYTHON BÁSICO</t>
  </si>
  <si>
    <t>EVENTOS MARE NOSTRUM S.L.</t>
  </si>
  <si>
    <t>FESTEJO TAURINO EN TOLEDO EL 23/03/2024
A BENEFICIO DE LA FUNDACIÓN DE PARAPLÉJICOS</t>
  </si>
  <si>
    <t>PRODUCCIONES TAURINAS LA MANCHA S.L.</t>
  </si>
  <si>
    <t>FESTEJO TAURINO DESDE VILLARROBLEDO 24/03/2024</t>
  </si>
  <si>
    <t>C.C.L.</t>
  </si>
  <si>
    <t>ARRENDAMIENTO BALCÓN PROCESIÓN SEMANA SANTA EN CUENCA</t>
  </si>
  <si>
    <t>J.M.G.R.</t>
  </si>
  <si>
    <t>F.L.L.</t>
  </si>
  <si>
    <t>M.J.M.T.</t>
  </si>
  <si>
    <t>CENTRAL DE LIMPIEZA PARA LA MANCHA S.A. (CELIMSA)</t>
  </si>
  <si>
    <t>SERVICIO DE LIMPIEZA DELEGACIÓN CIUDAD REAL</t>
  </si>
  <si>
    <t>COMPAÑÍA PRIVADA PARA EL DESARROLLO DE LOS SERVICIOS PÚBLICOS S.L.(COPRISER S.L.)</t>
  </si>
  <si>
    <t>SERVICIO DE LIMPIEZA DELEGACIÓN DE ALBACETE</t>
  </si>
  <si>
    <t>RENOVACIÓN SERVICIO SOPORTE GRAFISMO</t>
  </si>
  <si>
    <t>FJ DOSAN S.L.</t>
  </si>
  <si>
    <t>SERVICIO DE LIMPIEZA DELEGACIÓN DE PUERTOLLANO</t>
  </si>
  <si>
    <t>LIMPIEZAS JUAN DE AUSTRIA S.C.</t>
  </si>
  <si>
    <t>SERVICIO DE LIMPIEZA DELEGACIÓN DE ALCAZAR DE SAN JUAN</t>
  </si>
  <si>
    <t>LIMPIEZAS Y MANTENIMIENTOS S.L. (LUZSOLA S.L.)</t>
  </si>
  <si>
    <t>LIMPIEZA INSTALACIONES DELEGACIÓN DE TALAVERA DE LA REINA</t>
  </si>
  <si>
    <t>M.M.D.Á.</t>
  </si>
  <si>
    <t>CMM</t>
  </si>
  <si>
    <t>AGENTE COMERCIAL PARA DESARROLLO DE NEGOCIO</t>
  </si>
  <si>
    <t>Importe según comisión</t>
  </si>
  <si>
    <t>SOPORTE Y MANTENIMIENTO EQUIPOS INFORMÁTICOS DELEGACIONES CMM</t>
  </si>
  <si>
    <t>SAFENIA S.L.</t>
  </si>
  <si>
    <t>SERVICIO DE LIMPIEZA DELEGACIÓN DE GUADALAJARA</t>
  </si>
  <si>
    <t>SERCAMAN 1 S.L.</t>
  </si>
  <si>
    <t xml:space="preserve">MANTENIMIENTO DEL EQUIPAMIENTO DE SERVIDORES Y ALMACENAMIENTO HP </t>
  </si>
  <si>
    <t>PUERTA GRANDE 1975 S.L.U.</t>
  </si>
  <si>
    <t>FESTEJO TAURINO EN AÑOVER DE TAJO EL 30/03/2024</t>
  </si>
  <si>
    <t>NTT SPAIN INTELLIGENT TECHNOLOGIES AND SERVICES S.L.U.</t>
  </si>
  <si>
    <t>MANTENIMIENTO PULSE H1FY23</t>
  </si>
  <si>
    <t>EUROTV PRODUCCIONES S.L.U. (VERALIA CONTENIDOS AUDIOVISUALES S.L.U.)</t>
  </si>
  <si>
    <t>PRODUCCIÓN PROGRAMA A TU VERA 2024</t>
  </si>
  <si>
    <t>INGRESO POR ARRENDAMIENTO PLATÓ PROGRAMA A TU VERA 2024</t>
  </si>
  <si>
    <t>FESTEJO TAURINO DESDE VALDEPEÑAS 07/04/2024</t>
  </si>
  <si>
    <t>CURSO DE CREACIÓN DE CONTENIDOS PARA REDES SOCIALES Y MARCA PERSONAL</t>
  </si>
  <si>
    <t>MADHOUSE</t>
  </si>
  <si>
    <t>DERECHOS EMISIÓN PELÍCULA EVIL NANNY</t>
  </si>
  <si>
    <t>ALTERNA PROJECT MARKETING, S.L.</t>
  </si>
  <si>
    <t>SERVICIO VOTACIONES VIA SMS Y LLAMADAS PARA VOTACIONES DEL PROGRAMA "A TU VERA"</t>
  </si>
  <si>
    <t>PEÑA TAURINA DE TOMELLOSO</t>
  </si>
  <si>
    <t>FESTEJO TAURINO DESDE TOMELLOSO 14/04/2024</t>
  </si>
  <si>
    <t>J.M.B.M.</t>
  </si>
  <si>
    <t>CURSO DE INTELIGENCIA ARTIFICIAL GENERATIVA APLICADA AL PERIODISMO</t>
  </si>
  <si>
    <t>STIGIA CONSULTING S.L.</t>
  </si>
  <si>
    <t>CURSO DE INTELIGENCIA ARTIFICIAL PARA MEDIOS DE COMUNICACIÓN</t>
  </si>
  <si>
    <t>J.A.S.C.</t>
  </si>
  <si>
    <t>CURSO DE ILUMINACIÓNNCON TECNOLOGÍA LED</t>
  </si>
  <si>
    <t>MENTORING&amp;COACHING S.L.</t>
  </si>
  <si>
    <t>CURSO DE COMO TRATAR CON GENTE DIFICIL</t>
  </si>
  <si>
    <t>AERIN SISTEMAS S.L.</t>
  </si>
  <si>
    <t>RENOVACIÓN DE LICENCIAS SERVICIO DE BALANCEADORES KEMP</t>
  </si>
  <si>
    <t>TOROS PALTOREO S.L.</t>
  </si>
  <si>
    <t>FESTEJO TAURINO DESDE CASARRUBIOS DEL MONTE 28/04/2024</t>
  </si>
  <si>
    <t>HURÍ TELEVISIÓN S.L.</t>
  </si>
  <si>
    <t>UNIDAD MÓVIL PRODUCCIÓN EVENTOS TAURINOS</t>
  </si>
  <si>
    <t>RALNACHI S.L.</t>
  </si>
  <si>
    <t>FORMACIÓN EN RENOVACIÓN LICENCIA CAP</t>
  </si>
  <si>
    <t>MAGNÉTICA PRODUCCIONES S.L.</t>
  </si>
  <si>
    <t>PRODUCCIÓN PROGRAMA "TERRITORIO VIVO. YO ME QUEDO AQUÍ"</t>
  </si>
  <si>
    <t>FOOTBALLCLUB S.L.</t>
  </si>
  <si>
    <t>DERECHOS EMISIÓN POR CMMPLAY PARTIDOS REPRESENTANTES CASTELLANOMANCHEGOS EN SEGUNDA FEDERACIÓN</t>
  </si>
  <si>
    <t>FESTEJOS TAURINOS EN VILLASECA DE LA SAGRA 06/04/2024; 13/06/2024; 20/04/2024; 27/04/2024; 05/05/2024</t>
  </si>
  <si>
    <t>EIFFAGE ENERGIA S.L.U.</t>
  </si>
  <si>
    <t>SUSTITUCIÓN EQUIPOS DE CLIMATIZACIÓN EN CMM PUERTOLLANO</t>
  </si>
  <si>
    <t>M.E.P.G.</t>
  </si>
  <si>
    <t>CURSO DE IGUALDAD Y PERSPECTIVA DE GÉNERO APLICADA A LOS MEDIOS DE COMUNICACIÓN</t>
  </si>
  <si>
    <t>TAURIA GUADALAJARA S.L.</t>
  </si>
  <si>
    <t>FESTEJO TAURINO EN HORCHE EL 11/05/2024</t>
  </si>
  <si>
    <t>LIGHTBOX ACADEMY S.L.</t>
  </si>
  <si>
    <t>CURSO DE BLENDER AVANZADO</t>
  </si>
  <si>
    <t>FESTEJO TAURINO EN CASTELLAR DE SANTIAGO EL 18/05/2024</t>
  </si>
  <si>
    <t>LA CÚPULA CAPRICHOSA S.L.</t>
  </si>
  <si>
    <t>FESTEJO TAURINO EN TALAVERA  EL 19/05/2024</t>
  </si>
  <si>
    <t>CURSO DE PYTHON AVANZADO</t>
  </si>
  <si>
    <t>UNITEL SISTEMAS DE TELECOMUNICACIONES DE CASTILLA-LA MANCHA S.L.U.</t>
  </si>
  <si>
    <t>SERVICIOS DE TELEFONÍA FIJA Y MOVIL - LOTE 2</t>
  </si>
  <si>
    <t>PUERTA GRANDE GESTIÓN S.L.</t>
  </si>
  <si>
    <t>FESTEJO TAURINO DESDE ORGAZ EL 25/05/2024</t>
  </si>
  <si>
    <t>SERIE LA SALA A.I.E.</t>
  </si>
  <si>
    <t>PRODUCCION CONJUNTA CON FORTA SERIE DE TELEVISION "LA SALA"</t>
  </si>
  <si>
    <t>DIBERE PRODUCCIÓN Y COMUNICACIÓN S.L.</t>
  </si>
  <si>
    <t>SERVICIO UNIDAD MOVIL PARA PRODUCCIÓN DÍA DEL CORPUS EN TOLEDO</t>
  </si>
  <si>
    <t>AGRUPACION DE SERVICIOS Y PRODUCTOS DE AUDIO S.L. (ASPA)</t>
  </si>
  <si>
    <t>RADIO AUTONÓMICA</t>
  </si>
  <si>
    <t>MANTENIMIENTO LICENCIAS XFRAME Y EN SU CASO HARDWARE</t>
  </si>
  <si>
    <t>STUDIOCANAL S.A.S.</t>
  </si>
  <si>
    <t xml:space="preserve">DERECHOS DE EMISIÓN DE PRODUCCIONES AJENAS
</t>
  </si>
  <si>
    <t>CONEXIÓN DESIGN S.L.</t>
  </si>
  <si>
    <t>INSTALACIÓN SISTEMAS AUDIOVISUALES DE APOYO PARA LA RETRANSMISIÓN DEL DÍA DE LA REGIÓN DE CASTILLA-LA MANCHA 2024</t>
  </si>
  <si>
    <t>FESTEJO TAURINO EN TOLEDO EL 31/05/2024</t>
  </si>
  <si>
    <t>FESTEJO TAURINO EN CONSUEGRA EL 02/06/2024</t>
  </si>
  <si>
    <t>DAIKIN AC SPAIN S.A.</t>
  </si>
  <si>
    <t>SERVICIOS REPARACIÓN MÁQUINA AIRE ACONDICIONADO</t>
  </si>
  <si>
    <t>THE WALT DISNEY COMPANY IBERIA S.L.</t>
  </si>
  <si>
    <t>DERECHOS EMISIÓN CINE</t>
  </si>
  <si>
    <t xml:space="preserve">CURSO LIDERAZGO DE MUJERES EN MEDIOS DE COMUNICACIÓN </t>
  </si>
  <si>
    <t>TELEFÓNICA DE ESPAÑA S.A.U. - TELEFÓNICA MÓVILES ESPAÑA S.A.U. UTE</t>
  </si>
  <si>
    <t>SERVICIOS DE TELEFONÍA FIJA Y MÓVIL</t>
  </si>
  <si>
    <t>EXPRESSIVE MEDIA PROJECTS S.L.</t>
  </si>
  <si>
    <t xml:space="preserve">CESIÓN DERECHOS PELÍCULAS </t>
  </si>
  <si>
    <t>EUROSTARS HOTEL COMPANY S.L.</t>
  </si>
  <si>
    <t>ACUERDO DE COLABORACIÓN 2024</t>
  </si>
  <si>
    <t>Importe según servicios realizados</t>
  </si>
  <si>
    <t>ASPRONA, ASOCIACIÓN PARA LA ATENCIÓN A PERSONAS CON DISCAPACIDAD INTELECTUAL O DEL DESARROLLO Y SUS FAMILIAS DE LA PROVINCIA ALBACETE</t>
  </si>
  <si>
    <t>FESTEJO TAURINO EN ALBACETE EL 16/06/2024</t>
  </si>
  <si>
    <t>BROADCAST MEDITEL S.A.</t>
  </si>
  <si>
    <t>SUMINISTRO DE DOS SISTEMAS DE MONITORADO Y CONTROL DE CALIDAD DE LA SEÑAL HD-SDI</t>
  </si>
  <si>
    <t>MUSICA ACTIVA Y CREATIVA</t>
  </si>
  <si>
    <t>CURSO DE PRODUCCIÓN Y MESTERING</t>
  </si>
  <si>
    <t>TERRACOMIC S.L.</t>
  </si>
  <si>
    <t>CURSO DE LOCUCIÓN PERIODÍSTICA</t>
  </si>
  <si>
    <t>UNIÓN DEPORTIVA ALMERÍA SAD</t>
  </si>
  <si>
    <t>DERECHOS EMISIÓN PLAY OFF ASCENSO 2ª RFEF</t>
  </si>
  <si>
    <t>FESTEJO TAURINO EN TRILLO EL 23/06/2024</t>
  </si>
  <si>
    <t>APLICACIONES ELECTRONICAS QUASAR S.A.</t>
  </si>
  <si>
    <t>MONITORES HD ESTUDIO 1 Y 2 CMM</t>
  </si>
  <si>
    <t>AVACAB AUDIOVISUALES S.L.</t>
  </si>
  <si>
    <t>CAMARA PTZ PARA STREAMINGS</t>
  </si>
  <si>
    <t>PERMANYER GRIÑO CONNEXIONS S.L.</t>
  </si>
  <si>
    <t>CABLES DE VÍDEO HD-SDI ESTUDIOS 1 Y 2</t>
  </si>
  <si>
    <t xml:space="preserve">LICENCIAS ACTIVACIÓN DE VIDEO HD-SDI </t>
  </si>
  <si>
    <t>ESPIRAL AUDIOVISUALES S.L.</t>
  </si>
  <si>
    <t>SERVICIOS DE ALQUILER DE EQUIPOS DE SONIDO PARA PROGRAMAS EN EL ESTUDIO 3</t>
  </si>
  <si>
    <t>SOLISS MUTUA DE SEGUROS</t>
  </si>
  <si>
    <t>SEGUROS CMM EXPDTE 08/2022 - LOTE 3</t>
  </si>
  <si>
    <t>ALLIANZ COMPAÑIA DE SEGUROS Y REASEGUROS S.A.</t>
  </si>
  <si>
    <t>SEGURO DE VIDA DEL PERSONAL CMM - EXPTE 08/2022 LOTE 2</t>
  </si>
  <si>
    <t>QBE EUROPE SA/NV, SUCURSAL EN ESPAÑA</t>
  </si>
  <si>
    <t>SEGURO DE DAÑOS MATERIALES - EXPTE 08/2022 LOTE 1</t>
  </si>
  <si>
    <t>YOUPLANET PICTURES S.L.</t>
  </si>
  <si>
    <t>FORTA: CESIÓN DERECOS TITULOS S/ANEXO I</t>
  </si>
  <si>
    <t>SECOND GEN PICTURES S.L.</t>
  </si>
  <si>
    <t>DERECHOS DE EMISIÓN 13 PELÍCULAS</t>
  </si>
  <si>
    <t>FEDERACION DE CASTILLA LA MANCHA DE FUTBOL</t>
  </si>
  <si>
    <t>EMISIÓN PARTIDOS 3ª DIVISIÓN RFEF, PLAY-OFFS Y COPA RFEF- TEMPORADA 2023-24</t>
  </si>
  <si>
    <t>ARRIACA TELEVISIÓN S.L.</t>
  </si>
  <si>
    <t>PRODUCCIÓN DE PROGRAMAS DEPORTIVOS EN DIRECTO Y EN DIFERIDO</t>
  </si>
  <si>
    <t>Importe según programas emitidos</t>
  </si>
  <si>
    <t>CF TALAVERA DE LA REINA S.A.D.</t>
  </si>
  <si>
    <t xml:space="preserve">CESION DERECHOS DE RETRANSMISIÓN DE LAS COMPETICIONES EN LAS QUE PARTICIPE EL CF TALAVERA </t>
  </si>
  <si>
    <t>CLUB DEPORTIVO ILLESCAS</t>
  </si>
  <si>
    <t>CESION DERECHOS A CMM CON EXCLUSIVIDAD EN  LAS COMPETICIONES EN LAS QUE PARTICIPE EL CD ILLESCAS. TEMPORADA 2023-2024</t>
  </si>
  <si>
    <t>CLUB DEPORTIVO MANCHEGO</t>
  </si>
  <si>
    <t>CESION DERECHOS A CMM CON EXCLUSIVIDAD EN  LAS COMPETICIONES EN LAS QUE PARTICIPE EL CD MANCHEGO. TEMPORADA 2023-2024</t>
  </si>
  <si>
    <t>INFRONT SPORTS &amp; MEDIA AG</t>
  </si>
  <si>
    <t>DERECHOS EMISIÓN EHF EUROPEAN LEAGUE MASCULINA TEMPORADA 2023/2024</t>
  </si>
  <si>
    <t>WORKSTATIONS PARA EDICION INFORMATIVOS</t>
  </si>
  <si>
    <t>UNIVERSAL STUDIOS LIMITED</t>
  </si>
  <si>
    <t>ESPECTÁCULOS TAURINOS GUADIANA S.L.</t>
  </si>
  <si>
    <t>FESTEJO TAURINO EN CIUDAD REAL EL 29/06/2024</t>
  </si>
  <si>
    <t>ANOCHECER TAURINO S.L.</t>
  </si>
  <si>
    <t xml:space="preserve">FESTEJO TAURINO PROMESAS DEL REJONEO </t>
  </si>
  <si>
    <t>WARNER BROS.ENTERTAINMENT ESPAÑA S.L. (DIVISION WARNER BROS. INTERNATIONAL TELEVISION DIST</t>
  </si>
  <si>
    <t>DERECHOS EMISIÓN 27 PELÍCULAS</t>
  </si>
  <si>
    <t>FESTEJO TAURINO EN YEPES  EL 06/07/2024</t>
  </si>
  <si>
    <t>FESTEJO TAURINO EN DOMINGO ORTEGA EL 07/07 5/2024</t>
  </si>
  <si>
    <t xml:space="preserve">ADQUISICIÓN EQUIPO DE CONMUTACIÓN RED DE DATOS </t>
  </si>
  <si>
    <t>JOSÉ FRADE PRODUCCIONES CINEMATOGRAFICAS, S.A.</t>
  </si>
  <si>
    <t>DERECHOS DE EMISIÓN DE PRODUCCIONES AJENAS</t>
  </si>
  <si>
    <t>FESTEJO TAURINO DESDE MANZANARES 13/07/2024</t>
  </si>
  <si>
    <t>WILD DUCK PRODUCTIONS S.L.</t>
  </si>
  <si>
    <t>TARJETAS DE CODIFICACIÓN AUDIO IP</t>
  </si>
  <si>
    <t xml:space="preserve">SUMINISTRO HADWARE </t>
  </si>
  <si>
    <t>WOLKIT SOLUTIONS S.L.</t>
  </si>
  <si>
    <t>SUMINISTRO HARDWARE PARA INSTALAR DOS NODOS DE TRANSCODIFICACIÓNEN EL SISTEMA TELESTREAM</t>
  </si>
  <si>
    <t>TOLEDO VISIÓN S.L.</t>
  </si>
  <si>
    <t>PRODUCCIÓN PROGRAMA FIESTEROS. BIENVENIDO A MI FIESTA</t>
  </si>
  <si>
    <t>TAUROSEVILLA 2000 S.L.</t>
  </si>
  <si>
    <t>FESTEJO TAURINO EN POZUELO DE CALATRAVA 20/07/2024</t>
  </si>
  <si>
    <t>J.C.P.R.</t>
  </si>
  <si>
    <t>FESTEJO TAURINO EN LA SOLANA 21/07/2024</t>
  </si>
  <si>
    <t>FESTEJO TAURINO EN ALMADÉN 26/07/2024</t>
  </si>
  <si>
    <t>FESTEJO TAURINO EN LA SOLANA 28/07/2024</t>
  </si>
  <si>
    <t>DERECHOS EMISIÓN 45 PELÍCULAS</t>
  </si>
  <si>
    <t>CLUB DEPORTIVO GUADALAJARA S.A.D</t>
  </si>
  <si>
    <t>CESION DERECHOS EN  RETRANSMISIÓN / FASE COPA RFEF/FACEFASE CLM EN JUEGO/FINALTROFEO CLM EN JUEGO- TROFEO JCCM
COMPETICIONES EN LAS QUE PARTICIPE EL CF GUADALAJARA</t>
  </si>
  <si>
    <t>FESTEJOS TAURINOS EN: CASARRUBIOS DEL MONTE 21/04/2024; PUERTOLLANO 01/05/2024; SONSECA 04/05/2024; EL CASAR 12/05/2024; FUENSALIDA 22/06/2024; MANZANARES 14/07/2024; AÑOVER DE TAJO 27/07/2024; BARGAS 03/08/2024</t>
  </si>
  <si>
    <t>ALBALÁ INGENIEROS S.A.</t>
  </si>
  <si>
    <t>ELECTRÓNICA DE DISTRIBUCIÓN DE ESTUDIOS 1 Y 2</t>
  </si>
  <si>
    <t>FESTEJO TAURINO EN VILLACAÑAS EL 04/08/2024</t>
  </si>
  <si>
    <t>BIOGRAF CAPITAL A.I.E.</t>
  </si>
  <si>
    <t>ARRENDAMIENTO PLATÓ NÚMERO 2</t>
  </si>
  <si>
    <t>SUMINISTRO DE LOS CABLES DE FIBRA QUE UNEN LAS UNIDADES DE CONTROL DE CÁMARAS</t>
  </si>
  <si>
    <t>J.A.M.R.</t>
  </si>
  <si>
    <t>FESTEJO TAURINO DESDE SOCUÉLLAMOS 10/08/2024</t>
  </si>
  <si>
    <t>HIBERUS IT DEVELOPMENT SERVICES S.L.U.</t>
  </si>
  <si>
    <t>NUEVA PLATAFORMA WEB CMM</t>
  </si>
  <si>
    <t>FESTEJO TAURINO EN VILLAMALEA EL 11/08/2024</t>
  </si>
  <si>
    <t>DISCOVERY CORPORATE SERVICES LIMITED</t>
  </si>
  <si>
    <t>RESUMENES DE NOTICIAS PARTICIPACION ESPAÑOLA JJOO</t>
  </si>
  <si>
    <t>MOTION PICTURES ENTERTAINMENT S.L.</t>
  </si>
  <si>
    <t>CESION DERECHOS PELÍCULAS S/ANEXO I
FORTA</t>
  </si>
  <si>
    <t>DORADO SEVILLA S.L.</t>
  </si>
  <si>
    <t>FESTEJO TAURINO EN VILLARROBLEDO 15/08/2024</t>
  </si>
  <si>
    <t>FESTEJO TAURINO EN TOLEDO 16/08/2024</t>
  </si>
  <si>
    <t>FESTEJO TAURINO DESDE SIGÜENZA 17/08/2024</t>
  </si>
  <si>
    <t>TORILES DEL SOL S.L.</t>
  </si>
  <si>
    <t>FESTEJO TAURINO EN CIUDAD REAL 18/08/2024</t>
  </si>
  <si>
    <t>AVP EUROPA MFG &amp; SUPPLY S.L.</t>
  </si>
  <si>
    <t>ADQUISICIÓN CABLES DE CÁMARA</t>
  </si>
  <si>
    <t>FESTEJO TAURINO EN CUENCA 23/08/2024</t>
  </si>
  <si>
    <t>FESTEJO TAURINO EN CUENCA 24/08/2024</t>
  </si>
  <si>
    <t>AYUNTAMIENTO DE AÑOVER DE TAJO</t>
  </si>
  <si>
    <t>FESTEJO TAURINO EN AÑOVER DE TAJO EL 25/08/2024</t>
  </si>
  <si>
    <t>R.P.C.</t>
  </si>
  <si>
    <t>DERECHOS EMISIÓN CORTOMETRAJE "AÚN QUEDA POLVO BAJO EL CONGO"</t>
  </si>
  <si>
    <t xml:space="preserve">SERVICIO DE MANTENIMIENTO DE INSTALACIONES </t>
  </si>
  <si>
    <t>LIMPIEZAS CAMACHO S.L.</t>
  </si>
  <si>
    <t>SERVICIO DE LIMPIEZA Y JARDINERÍA</t>
  </si>
  <si>
    <t>SERVICIOS AUDIOVISUALES OVERON S.L.</t>
  </si>
  <si>
    <t>SERVICIO PRODUCCIÓN PROGRAMAS INFORMATIVOS CCTT - LOTE 5 GUADALAJARA</t>
  </si>
  <si>
    <t>R.G.D.C.A.</t>
  </si>
  <si>
    <t>XIII FECICAM 2022 DOCUMENTAL GANADOR "TRAZOS DEL ALMA"</t>
  </si>
  <si>
    <t>LIMPIEZA DELEGACIÓN DE CIUDAD REAL</t>
  </si>
  <si>
    <t>LIMPIEZA DELEGACIÓN DE ALBACETE</t>
  </si>
  <si>
    <t>LIMPIEZA DELEGACIÓN DE PUERTOLLANO</t>
  </si>
  <si>
    <t>LIMPIEZA DELEGACIÓN DE TALAVERA DE LA REINA</t>
  </si>
  <si>
    <t>PRODUCCIÓN PROGRAMAS DEPORTIVOS</t>
  </si>
  <si>
    <t>FESTEJO TAURINO DESDE SACEDÓN  30/08/2024</t>
  </si>
  <si>
    <t>FESTEJO TAURINO EN ILLESCAS 01/09/2024</t>
  </si>
  <si>
    <t>UTE SIMON CASAS PRODUCTIONS S.A. - TOROS PALTOREO S.L.U. - GESTIÓN DE ESPECTÁCULOS TOLEDO S.L.</t>
  </si>
  <si>
    <t>FESTEJO TAURINO EN ALBACETE 08/09/2024</t>
  </si>
  <si>
    <t>ONETORO TV SPN S.L.</t>
  </si>
  <si>
    <t>FESTEJO TAURINO EN VILLASECA DE LA SAGRA 4, 5, 6, 7, 9 Y 10/09/2024</t>
  </si>
  <si>
    <t>FESTEJO TAURINO EN ALBACETE 13/09/2024</t>
  </si>
  <si>
    <t>TELEFÓNICA SERVICIOS AUDIOVISUALES S.A.</t>
  </si>
  <si>
    <t>SUMINISTRO DE 12 CADENAS DE CÁMARAS EN FORMATO HD</t>
  </si>
  <si>
    <t>FUNTAUSA S.A.</t>
  </si>
  <si>
    <t>FESTEJO TAURINO DESDE GUADALAJARA 14/09/2024</t>
  </si>
  <si>
    <t>FESTEJO TAURINO EN MADRIDEJOS EL 15/09/2024</t>
  </si>
  <si>
    <t>FESTEJO TAURINO DESDE BARGAS 13/09/2024</t>
  </si>
  <si>
    <t>J.A.P.</t>
  </si>
  <si>
    <t>INSTALACIÓN DE LA CARPA Y SEGURIDAD CMM EN LA FERIA DE ALBACETE 2024 - LOTE 1 INSTALACIÓN DE LA CARPA CMM</t>
  </si>
  <si>
    <t>SALZILLO SEGURIDAD S.A.</t>
  </si>
  <si>
    <t>INSTALACIÓN DE LA CARPA Y SEGURIDAD CMM EN LA FERIA DE ALBACETE 2024 - LOTE 2 SEGURIDAD DE LA CARPA</t>
  </si>
  <si>
    <t>VITALY HEALTH SERVICES S.L. (PREVING Y CUALTIS)</t>
  </si>
  <si>
    <t>EVALUACIÓN DE RIESGOS Y PLANIFICACIÓN PREVENTIVA DE LA CARPA CMM EN LA FERIA DE ALBACETE 2024</t>
  </si>
  <si>
    <t>EL ACUARIO DE ZON  S.L.</t>
  </si>
  <si>
    <t>ARRENDAMIENTO VEHÍCULO</t>
  </si>
  <si>
    <t>INFINITAURO S.L.</t>
  </si>
  <si>
    <t>FESTEJO TAURINO DESDE JADRAQUE  17/09/2024</t>
  </si>
  <si>
    <t>ARENAS DE SAN NICASIO S.L.U.</t>
  </si>
  <si>
    <t>FESTEJO TAURINO EN ALMODOVAR DEL CAMPO 21/09/2024</t>
  </si>
  <si>
    <t>FESTEJO TAURINO EN CONSUEGRA EL 22/09/2024</t>
  </si>
  <si>
    <t>BROAD SERVICE TECHNICAL SUPORT SL</t>
  </si>
  <si>
    <t>MEZCLADORES DE VIDEO ESTUDIOS 1 Y 2</t>
  </si>
  <si>
    <t>FORMACIÓN EN  LIDERAZGO EN MUJERES EN MEDIOS DE COMUNICACIÓN</t>
  </si>
  <si>
    <t>BTEAM PICTURES S.L.</t>
  </si>
  <si>
    <t>DERECHOS DE EMISIÓN DE 2 PELÍCULAS</t>
  </si>
  <si>
    <t>MESA DE AUDIO ESTUDIO 1</t>
  </si>
  <si>
    <t>AYUNTAMIENTO DE TORRIJOS</t>
  </si>
  <si>
    <t>FESTEJO TAURINO EN TORRIJOS 29/09/2024</t>
  </si>
  <si>
    <t>FORMACIÓN CÓMO TRATAR CON GENTE DIFÍCIL</t>
  </si>
  <si>
    <t>AUDISEC SEGURIDAD DE LA INFORMACION S.L.</t>
  </si>
  <si>
    <t>SERVICIO DE AUDITORÍA DEL ENS</t>
  </si>
  <si>
    <t>FORMACIÓN EN IGUALDAD Y PERSPECTIVA DE GÉNERO  APLICADA A LOS MEDIOS DE COMUNICACIÓN</t>
  </si>
  <si>
    <t>SONY EUROPE B.V. SUCURSAL EN ESPAÑA</t>
  </si>
  <si>
    <t>FORMACIÓN EN SISTEMA DE CÁMARAS SONY HDC-3100</t>
  </si>
  <si>
    <t>ADQUISICIÓN 5 SERVIDORES INFORMÁTICOS</t>
  </si>
  <si>
    <t>VIDEO BROKERS SPAIN S.L.</t>
  </si>
  <si>
    <t xml:space="preserve">SUMINISTRO DE LOS CUATRO CÁMARAS PANASONIC DE SEGUNDA MANO </t>
  </si>
  <si>
    <t>VIDEAC S.A.U Y FACTORIA PLURAL S.L. CMT UTE</t>
  </si>
  <si>
    <t>SERVICIO PRODUCCION PROGRAMAS INFORMATIVOS EN EL CT ALBACETE</t>
  </si>
  <si>
    <t>M.B.I.</t>
  </si>
  <si>
    <t>CONTENIDO GRÁFICOS SEGÚN ACTUALIDAD INFORMATIVA</t>
  </si>
  <si>
    <t>AREA PROJECT SOLUTIONS SL</t>
  </si>
  <si>
    <t>SUMINISTRO LICENCIAS SISTEMAS OPERATIVOS</t>
  </si>
  <si>
    <t>TRADE FORMACIÓN S.L.</t>
  </si>
  <si>
    <t>FORMACIÓN EN SOFTWARE DE VISUALIZACIÓN MULTIMEDIA</t>
  </si>
  <si>
    <t>TELEFÓNICA SOLUCIONES DE INFORMÁTICA Y COMUNICACIONES DE ESPAÑA S.A.U.</t>
  </si>
  <si>
    <t>ACTUALIZACIÓN SERVIDOR CHECKPOINT</t>
  </si>
  <si>
    <t>COLABORADOR OCASIONAL CMM</t>
  </si>
  <si>
    <t>Importe según colaboraciones realizadas</t>
  </si>
  <si>
    <t>SUMINISTRO DE MATRIZ PARA CONTROL DEL MONITORADO EN LA SALA DE INGESTA</t>
  </si>
  <si>
    <t>TELECOM CASTILLA-LA MANCHA S.A.</t>
  </si>
  <si>
    <t>RECEPTORES DE SATÉLITE TDT SAT</t>
  </si>
  <si>
    <t>C.T.R.</t>
  </si>
  <si>
    <t>FORMACIÓN EN ACÚSTICA DE SALAS</t>
  </si>
  <si>
    <t>BYE BYE BIRD S.L.</t>
  </si>
  <si>
    <t>GUIONIZACIÓN Y REDACCIÓN PARA PIEZAS RELACIONADAS CON EL PROGRAMA DE RESPONSABILIDAD SOCIAL</t>
  </si>
  <si>
    <t>ALVEMACO RENTACAR S.L.</t>
  </si>
  <si>
    <t>RENTING 7 VEHÍCULOS - ACTA DE ADJUDICACIÓN</t>
  </si>
  <si>
    <t>TRIPICTURES S.L.</t>
  </si>
  <si>
    <t>CESION PELÍCULAS S/ANEXO 1</t>
  </si>
  <si>
    <t>ADECCO FORMACIÓN S.A.U</t>
  </si>
  <si>
    <t xml:space="preserve">FORMACIÓN EN CONTRATOS Y LEGISLACIÓN LABORAL AVANZADA </t>
  </si>
  <si>
    <t>REGENCY ENTERTAINMENT LIMITED</t>
  </si>
  <si>
    <t>DERECHOS DE EMISIÓN 11 PELÍCULAS (VER SCHEDULE B DEL CONTRATO)</t>
  </si>
  <si>
    <t>SERVICIOS DE IMPRESIÓN EN PAGO POR COPIA</t>
  </si>
  <si>
    <t>IBERDROLA CLIENTES S.A.U.</t>
  </si>
  <si>
    <t>SUMINISTRO DE ENERGÍA ELÉCTRICA</t>
  </si>
  <si>
    <t>Importe según consumo</t>
  </si>
  <si>
    <t>TELEFONICA AUDIOVISUAL DIGITAL S.L.U (TAD)</t>
  </si>
  <si>
    <t>RETRANSMISIÓN PARTIDO COPA DEL REY CLUB ESPORTIU EUROPA VS ALBACETE BALOMPIÉ</t>
  </si>
  <si>
    <t>COMPRA DE 4 DISCOS DE 6 TB - DISCOS DE REPUESTO</t>
  </si>
  <si>
    <t>RENTING VEHÍCULO 4 X 4</t>
  </si>
  <si>
    <t>BETA FILM GMBH</t>
  </si>
  <si>
    <t>DERECHOS EMISIÓN DE PRODUCCIONES AJENAS</t>
  </si>
  <si>
    <t xml:space="preserve">FORMACIÓN EN INTELIGENCIA ARTIFICIAL PARA MEDIOS DE COMUNICACIÓN  </t>
  </si>
  <si>
    <t>LA COMETA TV S.L.</t>
  </si>
  <si>
    <t xml:space="preserve">PRODUCCIÓN PROGRAMA CASTELLANO-MANCHEGOS POR EL MUNDO </t>
  </si>
  <si>
    <t>MANTENIMIENTO EQUIPOS CISCO</t>
  </si>
  <si>
    <t>INDRA SOLUCIONES TECNOLÓGICAS DE LA INFORMACIÓN S.L.U.</t>
  </si>
  <si>
    <t>LICENCIA SERVICIO PROTECCIÓN CORREO IRONPORT. ENTE</t>
  </si>
  <si>
    <t>FORMACIÓN EN COMUNICACIÓN EFICAZ</t>
  </si>
  <si>
    <t>ADSO INTERNACIONAL MANAGEMENT S.L.</t>
  </si>
  <si>
    <t>DERECHOS EMISIÓN PELÍCULA " MÁS ALLÁ DE LA ONDA"</t>
  </si>
  <si>
    <t>DERECHOS EMISIÓN 3 PELÍCULAS</t>
  </si>
  <si>
    <t>A CONTRACORRIENTE FILMS, S.L.</t>
  </si>
  <si>
    <t>CASTELAO PICTURES, S.L.</t>
  </si>
  <si>
    <t>PIRAÑA PRODUCCIONES S.L.</t>
  </si>
  <si>
    <t>PRODUCCIÓN PROGRAMA VARIOTINTO</t>
  </si>
  <si>
    <t>FESTEJO TAURINO EN VILLASECA DE LA SAGRA 08/12/2024</t>
  </si>
  <si>
    <t xml:space="preserve">ADQUISICIÓN CABLES DE AUDIO/VÍDEO </t>
  </si>
  <si>
    <t>M.D.V.C.V.</t>
  </si>
  <si>
    <t>CURSO DE PREVENCIÓN Y ACTUACIÓN DEL ACOSO SEXUAL Y ACOSO POR RAZÓN DE SEXO</t>
  </si>
  <si>
    <t>SEESOUND S.L.</t>
  </si>
  <si>
    <t>COMPRA RECEPTORES IN-EAR PINGANILLO</t>
  </si>
  <si>
    <t>EL RETORNO PRODUCCIONES S.L.</t>
  </si>
  <si>
    <t>PRODUCCIÓN PROGRAMA CASTILLA LA MANCHA ME GUSTA</t>
  </si>
  <si>
    <t>NE PRODUCCIONES AUDIOVISUALES S.L.U.</t>
  </si>
  <si>
    <t xml:space="preserve">PRODUCCIÓN PROGRAMA HÉROES ANÓNIMOS
</t>
  </si>
  <si>
    <t>PRODUCCIÓN PROGRAMA EL PUEBLO MÁS BONITO</t>
  </si>
  <si>
    <t>J.O.R.</t>
  </si>
  <si>
    <t>PRODUCCIÓN PROGRAMA LA SEMILLA DEL DIABLO</t>
  </si>
  <si>
    <t>OPERA PRIMA COMUNICACIÓN S.L.U.</t>
  </si>
  <si>
    <t>CESDION DERECHOS S/ANEXO 1</t>
  </si>
  <si>
    <t>AURUM PRODUCCIONES S.A.</t>
  </si>
  <si>
    <t>FORTA: CINE: CESIÓN PELÍCULAS</t>
  </si>
  <si>
    <t xml:space="preserve">PRODUCCIÓN PROGRAMA HECHO EN CASTILLA LA MANCHA </t>
  </si>
  <si>
    <t>INOPIA FILMS S.L.</t>
  </si>
  <si>
    <t>DERECHOS DE EMISIÓN 4 PELÍCULAS</t>
  </si>
  <si>
    <t>TECNOLOGÍAS DIGITALES AUDIOVISUALES S.L. - TEDIAL MEDIA S.L.</t>
  </si>
  <si>
    <t>CONTRATO DE MANTENIMIENTO DE SOFTWARE: ARCHIVO DIGITAL</t>
  </si>
  <si>
    <t>COMERCIAL DE CONTENIDOS AUDIOVISUALES 2007 S.L.</t>
  </si>
  <si>
    <t>DERECHOS DE EMISIÓN CINE</t>
  </si>
  <si>
    <t>AGENCIA FRANCE-PRESSE - AFP</t>
  </si>
  <si>
    <t>SUSCRIPCIÓN AFP 
AFPTV BROADCAST GENERAL - AFPTV BROADCAST SPORTS - AFPTV LIVE ESSENTIALS</t>
  </si>
  <si>
    <t>SERVICIO DE PRODUCCIÓN DE INFORMACIÓN DEPORTIVA EN CENTROS TERRITORIALES - LOTE 2- CUENCA</t>
  </si>
  <si>
    <t>PRODUCCIÓN PROGRAMA ATRÁPAME SI PUEDES</t>
  </si>
  <si>
    <t>POTENZA PRODUCCIONES S.L.</t>
  </si>
  <si>
    <t>MANTENIMIENTO DEL EQUIPO DE AUDIO.</t>
  </si>
  <si>
    <t xml:space="preserve">MANTENIMIENTO CONTENTAGENT CMM 2024 </t>
  </si>
  <si>
    <t xml:space="preserve">LA NUBE CLM UNIÓN TEMPORAL DE EMPRESAS </t>
  </si>
  <si>
    <t>PRODUCCIÓN PROGRAMA ANCHA ES CASTILLA LA MANCHA</t>
  </si>
  <si>
    <t>PREDICTING DATA S.L.</t>
  </si>
  <si>
    <t>SERVICIO DE EPG 2024</t>
  </si>
  <si>
    <t>SERVICIOS INTEGRALES UNITECNIC S.L.</t>
  </si>
  <si>
    <t>MANTENIMIENTO SOPORTE ANUAL GRASS VALLEY KULA 2024</t>
  </si>
  <si>
    <t>SIBBO VENTURES S.L.</t>
  </si>
  <si>
    <t>SERVICIO DE PLATAFORMA DE GESTIÓN DE LOS CONSENTIMIENTO DE COOKIES</t>
  </si>
  <si>
    <t>UTE RECOGIDA Y LIMPIEZA TOLEDO</t>
  </si>
  <si>
    <t>COLOCACIÓN 2 CONTENEDORES EN INSTALACIONES CMM</t>
  </si>
  <si>
    <t>INDALOYMEDIA S.L.</t>
  </si>
  <si>
    <t xml:space="preserve">PRODUCCIÓN PROGRAMA EN COMPAÑÍA SERIE IX </t>
  </si>
  <si>
    <t>FERIA TV</t>
  </si>
  <si>
    <t xml:space="preserve">DERECHOS EMISIÓN PRODUCCIONES AJENAS </t>
  </si>
  <si>
    <t>RASMIA PRODUCCIONES S.L.</t>
  </si>
  <si>
    <t xml:space="preserve">PRODUCCIÓN PROGRAMA EL ALMA DE JUDITH
</t>
  </si>
  <si>
    <t>SABOR BRAVO S.L.</t>
  </si>
  <si>
    <t>COLABORADOR EN RETRANSMISIONES TAURINAS</t>
  </si>
  <si>
    <t>DONACIÓN</t>
  </si>
  <si>
    <t>MANTENIMIENTO SISTEMA XFRAME</t>
  </si>
  <si>
    <t>ART MOOD ENTERTAINMENT S.L.</t>
  </si>
  <si>
    <t>R.M.B.</t>
  </si>
  <si>
    <t>COMENTARISTA RETRANSMISIONES TAURINAS DE REJONES</t>
  </si>
  <si>
    <t>ALBACETE BALOMPIÉ S.A.D.</t>
  </si>
  <si>
    <t>RETRANSMISIÓN PARTIDOS AMISTOSOS ALBACETE BALOMPIE S.A.D. Y TROFEO #CLMENJUEGO/COPA RFEF/TROFEO JCCM</t>
  </si>
  <si>
    <t>ASOCIACIÓN PARA EL DESARROLLO DE LA ALCARRIA Y LA CAMPIÑA (ADAC)</t>
  </si>
  <si>
    <t xml:space="preserve">INGRESOS POR DIFUSIÓN PUBLICITARIA DE ADAC </t>
  </si>
  <si>
    <t>CONTROLADORA AVID, MODELO NEXIS F2</t>
  </si>
  <si>
    <t>PRODUCCIÓN PROGRAMA "DRAGÓN INVISIBLE"</t>
  </si>
  <si>
    <t>J.A.L.G.</t>
  </si>
  <si>
    <t>PRODUCCIÓN PROGRAMA TAN LEJOS, TAN CERCA</t>
  </si>
  <si>
    <t>PRODUCCCIÓN FICCIÓN SONORA EL PRINCIPITO</t>
  </si>
  <si>
    <t>J.A.G.F.</t>
  </si>
  <si>
    <t>ACUERDO DE ASESORAMIENTO JURÍDICO Y DIRECCIÓN LETRADA EXTERNA</t>
  </si>
  <si>
    <t>SINERGIA SOLUCIONES S.L.</t>
  </si>
  <si>
    <t>SUSTITUCIÓN, ACTUALIZACIÓN Y MEJORA DEL SISTEMA DE ALIMENTACIÓN ININTERRUMPIDA</t>
  </si>
  <si>
    <t>S.D.R.</t>
  </si>
  <si>
    <t>PRODUCCIÓN PROGRAMA FÓRMULA VERANO</t>
  </si>
  <si>
    <t>BERDAYES COMUNICACIÓN S.L. (BARLOVENTO COMUNICACIÓN)</t>
  </si>
  <si>
    <t>INFORME PARRILLA TELEVISIÓN AÑOS 2022 Y 2023</t>
  </si>
  <si>
    <t>SOUNDWARE MEDIA S.A.</t>
  </si>
  <si>
    <t>AMPLIACIÓN DEL NEXIS DE PROGRAMAS</t>
  </si>
  <si>
    <t>INFORME PARRILLA RADIO AÑOS 2022 Y 2023</t>
  </si>
  <si>
    <t>P.B.G.</t>
  </si>
  <si>
    <t>PRODUCCIÓN PROGRAMA TERRITORIO VIVO. YO ME QUEDO AQUÍ</t>
  </si>
  <si>
    <t>CERTIFICADOS DE DATOS DE AUDIENCIA</t>
  </si>
  <si>
    <t>OTIS MOBILITY S.A.</t>
  </si>
  <si>
    <t>REPARACIÓN Y ACTUALIZACIÓN DE LOS ASCENSORES DE LA RADIO</t>
  </si>
  <si>
    <t>REPARACIÓN Y ACTUALIZACIÓN DE LOS ASCENSORES DE LA TELEVISIÓN</t>
  </si>
  <si>
    <t>SUMINISTRO DE TARJETAS ENTRAMADORAS DE AUDIO ANALÓGICO Y DIGITAL EN EL VIDEO HD</t>
  </si>
  <si>
    <t>SUMINISTRO DE 100 CINTAS LTO PARA LIBRERÍA DE ARCHIVO DOCUMENTAL DE CMM</t>
  </si>
  <si>
    <t>ADAVAN SISTEMAS S.L.</t>
  </si>
  <si>
    <t>CONTRATACIÓN DE SERVICIOS DE COMMUNITY MANAGEMENT EN EXCLUSIVIDAD Y DESARROLLO GRÁFICO DE CMMPLAY</t>
  </si>
  <si>
    <t>DIPUTACIÓN DE TOLEDO</t>
  </si>
  <si>
    <t>INGRESOS POR DIFUSIÓN PUBLICITARIA DE LA DIPUTACIÓN DE TOLEDO</t>
  </si>
  <si>
    <t>TELEVISIÓN AUTONÓMICA DE ARAGÓN S.A.U.</t>
  </si>
  <si>
    <t>CESIÓN SEÑAL INTERNACIONAL FESTEJO TAURINO ALBACETE 22/02/2025</t>
  </si>
  <si>
    <t>FESTEJO TAURINO EN ALBACETE 22/02/2025</t>
  </si>
  <si>
    <t>ACICALA ESTILISMO S.L.U.</t>
  </si>
  <si>
    <t>SERVICIOS DE ESTILISMO, MAQUILLAJE Y PELUQUERÍA</t>
  </si>
  <si>
    <t xml:space="preserve">SOPORTE Y LICENCIAS ANUALES DEL SOFTWARE VMWARE  </t>
  </si>
  <si>
    <t>CESION TÍTULOS S/ANEXO 1</t>
  </si>
  <si>
    <t>COMPRA DE MONITORES DE ALTA PRECISIÓN PARA LOS ESTUDIOS 1 Y 2</t>
  </si>
  <si>
    <t>COLABORACIONES OCASIONALES</t>
  </si>
  <si>
    <t>M.M.S.</t>
  </si>
  <si>
    <t>VIGILANCIA SIN ARMA</t>
  </si>
  <si>
    <t>SOPORTE DE LA ELÉCTRICA DE RED</t>
  </si>
  <si>
    <t xml:space="preserve">SUMINISTRO DE UN EQUIPO DE MEDIA DE SEÑALES DE VÍDEO EN FORMATO SDI E IP </t>
  </si>
  <si>
    <t>ALCARTOL S.L.</t>
  </si>
  <si>
    <t>CURSO RENOVACIÓN LICENCIA CAP</t>
  </si>
  <si>
    <t>FORMACIÓN OPERACIÓN SONY XVS G-1</t>
  </si>
  <si>
    <t>NORIMAGEN ESPAÑA S.L.</t>
  </si>
  <si>
    <t>MOBILIARIO TÉCNICO CONTROLES ESTUDIOS 1 Y 2 DE TOLEDO</t>
  </si>
  <si>
    <t>4 MONITORES ESTUDIOS 1 Y 2 CMM</t>
  </si>
  <si>
    <t>J.M.M.M.</t>
  </si>
  <si>
    <t>PATROCINIO DEL PREMIO HECHO EN CLM ABYCINE
CORTOMETAJE INCULPAS</t>
  </si>
  <si>
    <t>FESTEJO TAURINO EN VILLASECA DE LA SAGRA 15/03/2025</t>
  </si>
  <si>
    <t>COMPRA DE SISTEMAS DE CODIFICACIÓN Y DECODIFICACIÓN DE STREAMING PARA LA REALIZACIÓN DE EVENTOS DEPORTIVOS</t>
  </si>
  <si>
    <t>156 PRODUCCIONES S.L.</t>
  </si>
  <si>
    <t>DERECHOS EMISIÓN PROGRAMA "EQUIPO PLANETA"</t>
  </si>
  <si>
    <t>INNOVACIÓN DIGITAL EDUCATIVA S.L.U.</t>
  </si>
  <si>
    <t>CURSO DE INTELIGENCIA ARTIFICIAL PROMPT ENGINEERING (PYTHON)</t>
  </si>
  <si>
    <t>TOROHENARES S.L.</t>
  </si>
  <si>
    <t>FESTEJO TAURINO EN EL CASAR - 22/03/2025</t>
  </si>
  <si>
    <t>FESTEJO TAURINO DESDE TOMELLOSO 23/03/2025</t>
  </si>
  <si>
    <t>CURSO INTELIGENCIA ARTIFICIAL PARA MEDIOS DE COMUNICACIÓN</t>
  </si>
  <si>
    <t>EMISIÓN 14 PELÍCULAS (VER ANEXO II Y ANEXO III CONTRATO)</t>
  </si>
  <si>
    <t>DERECHOS DE EMISIÓN 2 PELÍCULAS</t>
  </si>
  <si>
    <t>FESTEJO TAURINO EN MOTILLA DEL PALANCAR  EL 29/03/2025</t>
  </si>
  <si>
    <t>FORTA CESION DERECHOS S/ANEXO</t>
  </si>
  <si>
    <t>SOPORTE AL SISTEMA DE ALMACENAMIENTO Y BLADES DE LA MARCA HP</t>
  </si>
  <si>
    <t>MANTENIMIENTO SOPORTE LICENCIAS VPN</t>
  </si>
  <si>
    <t>CESIÓN DERECHOS PELÍCULAS. VER ANEXO 1</t>
  </si>
  <si>
    <t>M.D.M.C.</t>
  </si>
  <si>
    <t>ARTÍCULOS DEL PROYECTO WEB DE SEMANA SANTA 2025</t>
  </si>
  <si>
    <t xml:space="preserve">CURSO MICROSFT OFFICE </t>
  </si>
  <si>
    <t xml:space="preserve">FESTEJO TAURINOS EN CASARRUBIOS DEL MONTE 05/04/2025; </t>
  </si>
  <si>
    <t>CLUB POLIDEPORTIVO CACEREÑO S.A.D.</t>
  </si>
  <si>
    <t>RETRANSMISIÓN PARTIDO CP CACEREÑO VS UB CONQUENSE</t>
  </si>
  <si>
    <t>CURSO MOTIVACIÓN 360:IMPULSA TU DESEMPEÑO Y BIENESTAR EN EL TRABAJO</t>
  </si>
  <si>
    <t>GOLEM DISTRIBUCIÓN S.L.</t>
  </si>
  <si>
    <t>DERECHOS DE EMISIÓN DE LA PELÍCULA "AMOR ES TODO LO QUE NECESITAS"</t>
  </si>
  <si>
    <t xml:space="preserve">FESTEJO TAURINO EN TOLEDO 12/04/2025 </t>
  </si>
  <si>
    <t>ARRENDAMIENTO BALCÓN PROCESIÓN DE LAS TURBAS</t>
  </si>
  <si>
    <t>R.M.O.</t>
  </si>
  <si>
    <t>ARRENDAMIENTO BALCÓN PROCESIÓN DE LAS TURBAS 2025</t>
  </si>
  <si>
    <t>WATSON &amp; HOLMES S.L.U.</t>
  </si>
  <si>
    <t>DERECHOS DE EMISIÓN TÍTULOS RECOGIDOS EN EL ANEXO I</t>
  </si>
  <si>
    <t>FESTEJO TAURINO EN INIESTA  EL 19/04/2025</t>
  </si>
  <si>
    <t>J.C.D.G.</t>
  </si>
  <si>
    <t>PILDORAS INFORMATIVAS ESPECIALIZADAS EN LA SEMANA SANTA</t>
  </si>
  <si>
    <t>AIRMAX RENTAL GROUP S.A.U.</t>
  </si>
  <si>
    <t>MANTENIMIENTO DEL EQUIPO UP RIGHT MODELO AWP40AC</t>
  </si>
  <si>
    <t>CURSO ILUMINACIÓN CON TECNOLOGÍA LED</t>
  </si>
  <si>
    <t xml:space="preserve">FESTEJO TAURINOS EN PUERTOLLANO 27/04/2025; </t>
  </si>
  <si>
    <t xml:space="preserve">SOPORTE DE BALANCEO DE CARGA LOADMASTER LM-X3 DE KEMP </t>
  </si>
  <si>
    <t>PRODUCCIONES MÚLTIPLE S.L.L.</t>
  </si>
  <si>
    <t>EXPLOTACIÓN DE AUDIOS EN LAS CORTES DE CASTILLA-LA MANCHA</t>
  </si>
  <si>
    <t>R.D.R.</t>
  </si>
  <si>
    <t>LOCUCIÓN DE PIEZAS AUDIOVISUALES: PROMOCIONES</t>
  </si>
  <si>
    <t>VACIERO S.L.P.</t>
  </si>
  <si>
    <t>SISTEMA INTERNO DE INFORMACIÓN</t>
  </si>
  <si>
    <t>PRODUCCIÓN PROGRAMA CASTELLANO-MANCHEGOS POR EL MUNDO</t>
  </si>
  <si>
    <t>FESTEJO TAURINO DESDE HORCHE (GUADALAJARA) 01/05/2025</t>
  </si>
  <si>
    <t>FESTEJOS TAURINOS EN VILLASECA DE LA SAGRA 30/03/2025; 13/04/2025; 20/04/2025; 26/04/2025; 03/05/2025</t>
  </si>
  <si>
    <t>COMPRA 5 PANELES DE INTERCOM TIPO SOBREMESA PARA CONTROLES DE REALIZACIÓN ESTUDIOS 1 Y 2</t>
  </si>
  <si>
    <t>FUNDACIÓN MALDITA.ES</t>
  </si>
  <si>
    <t xml:space="preserve">CURSO EN DESINFORMACIÓN Y HERRAMIENTAS DE VERIFICACIÓN PERIODÍSTICA </t>
  </si>
  <si>
    <t>FESTEJO TAURINO EN ALBACETE EL 10/05/2025</t>
  </si>
  <si>
    <t xml:space="preserve">FORTA - CESION DERECHOS CINE </t>
  </si>
  <si>
    <t>CESION DERECHOS PELÍCULAS S/ANEXO 1</t>
  </si>
  <si>
    <t>PRODUCCIÓN PROGRAMA HÉROES ANÓNIMOS</t>
  </si>
  <si>
    <t>CURSO DE DIRECCIÓN DE ACTORES PARA CINE Y TV</t>
  </si>
  <si>
    <t>TORRENT CLUB DE FUTBOL</t>
  </si>
  <si>
    <t xml:space="preserve">RETRANSMISIÓN PARTIDO TORRENT VS CF TALAVERA </t>
  </si>
  <si>
    <t>CLARINES Y TIMBALES S.L.</t>
  </si>
  <si>
    <t>FESTEJO TAURINO EN VILLAMAYOR DE SANTIAGO EL 25/05/2025</t>
  </si>
  <si>
    <t>COMPRA DE ORDENADOR PARA USO RENDER DEL SISTEMA DE SUBTITULACIÓN AUTOMÁTICO SOBRE IA DE CMM</t>
  </si>
  <si>
    <t>CESIÓN DERECHOS LARGOMETRAJE  "VA A SER QUE NADIE ES PERFECTO"</t>
  </si>
  <si>
    <t>PRODUCCIÓN PROGRAMA VARIOTINTO 2025</t>
  </si>
  <si>
    <t>INSTALACIÓN SISTEMAS AUDIOVISUALES DE APOYO PARA LA RETRANSMISIÓN DEL DÍA DE LA REGIÓN DE CASTILLA-LA MANCHA 2025</t>
  </si>
  <si>
    <t>CURSO DE POSICIONAMIENTO Y VENTA DE UN PROYECTO</t>
  </si>
  <si>
    <t>ESCUELA DE COMUNICACIÓN HUMANA OLGAMARSET S.L.</t>
  </si>
  <si>
    <t xml:space="preserve">CURSO LA IMPORTANCIA DE SABER COMUNICAR Y ESCUCHAR </t>
  </si>
  <si>
    <t>COMPRA DE ORDENADOR PARA USO DE SUBTITULACIÓN EN TIEMPO REAL SOBRE IA DE CMM</t>
  </si>
  <si>
    <t>KONODRAC S.L.</t>
  </si>
  <si>
    <t>PUESTA EN MARCHA DE LA SOLUCIÓN HBBTV</t>
  </si>
  <si>
    <t>M.D.G.</t>
  </si>
  <si>
    <t xml:space="preserve">CURSO EN PRESENTACIÓN ANTE LA CÁMARA </t>
  </si>
  <si>
    <t>TWELVE OAKS PICTURES S.L.</t>
  </si>
  <si>
    <t>RADIO TELEVISIÓN MADRID S.A.</t>
  </si>
  <si>
    <t>SEÑAL RETRANSMISIÓN FESTEJOS DE SAN ISIDRO</t>
  </si>
  <si>
    <t>SIMON CASAS PRODUCTION SAS NAUTALIA VIAJES SL UTE</t>
  </si>
  <si>
    <t xml:space="preserve">DERECHOS DE EMISIÓN 11 FESTEJOS TAURINOS </t>
  </si>
  <si>
    <t>ENTERTAINMENT ONE UK LIMITED</t>
  </si>
  <si>
    <t>FESTEJO TAURINO DESDE TRILLO 22/06/2025</t>
  </si>
  <si>
    <t>DERECHOS EMISIÓN RESÚMENES LIGA DE PRIMERA Y SEGUNDA DIVISIÓN DE FÚTBOL</t>
  </si>
  <si>
    <t>DIGI SPAIN TELECOM S.L.U.</t>
  </si>
  <si>
    <t>CESIÓN DE EMISIÓN DE CMM A TRAVÉS DE LOS CANALES DE DIGI</t>
  </si>
  <si>
    <t>EMISIÓN PARTIDOS 3ª DIVISIÓN RFEF, PLAY-OFFS Y COPA RFEF- TEMPORADA 2024-25</t>
  </si>
  <si>
    <t>ZALU PRODUCCIONES S.L.</t>
  </si>
  <si>
    <t>DERECHOS DE EMISIÓN PARTIDOS TEMPORADA 2024/2025</t>
  </si>
  <si>
    <t>DERECHOS EMISIÓN PARTIDOS TEMPORADA 2024/2025</t>
  </si>
  <si>
    <t>UNIÓN BALOMPÉDICA CONQUENSE</t>
  </si>
  <si>
    <t>DERECHOS EMISIÓN POR INTERNET PRIMERA FASE LIGA 2ª RFEF</t>
  </si>
  <si>
    <t>Importe según partidos retransmitidos</t>
  </si>
  <si>
    <t>INFORMACIÓN MUNICIPAL MELILLA S.A.U. (INMUSA)</t>
  </si>
  <si>
    <t>DERECHOS EMISIÓN PARTIDOS UD MELILLA CONTRA EQUIPOS CASTELLANO-MANCHEGOS LIGA 2ª RFEF</t>
  </si>
  <si>
    <t>LALIGA GROUP INTERNATIONAL S.L.</t>
  </si>
  <si>
    <t>RETRANSMISIÓN PARTIDOS LIGA ASOBAL DE REBI CUENCA Y BM GUADALAJARA</t>
  </si>
  <si>
    <t>ABARJA DIBRA S.L.</t>
  </si>
  <si>
    <t>BALONMANO TEMPORADA 2024-2025 
CUENCA Y GUADALAJARA</t>
  </si>
  <si>
    <t>SERVICIO DE GESTIÓN DE LA GUÍA EPG DE CMM</t>
  </si>
  <si>
    <t>J.A.L.G.
M.M.S.</t>
  </si>
  <si>
    <t>PRODUCCIÓN PROGRAMA EL CRIMINALISTA</t>
  </si>
  <si>
    <t>PRODUCCIÓN PROGRAMA YO SÉ MÁS QUE TU</t>
  </si>
  <si>
    <t>TOROFUSIÓN ESPECTÁCULOS S.L.</t>
  </si>
  <si>
    <t>FESTEJO TAURINO EN MOTILLA DEL PALANCAR 06/07/2025
AÑOVER DE TAJO 20/07/2025</t>
  </si>
  <si>
    <t>COMPRA MESA DE AUDIO PARA EL CONTROL DEL ESTUDIO DE MUSICALES DE RCM</t>
  </si>
  <si>
    <t>ATM BROADCAST S.L.</t>
  </si>
  <si>
    <t>PERSONALIZACIÓN PRODUCCIÓN DE LOS FESTEJOS TAURINOS DE SAN ISIDRO</t>
  </si>
  <si>
    <t xml:space="preserve">FESTEJO TAURINOS EN MANZANARES 12/07/2025 </t>
  </si>
  <si>
    <t>ILUNION SALUD S.A.U.</t>
  </si>
  <si>
    <t>SERVICIO DE SUBTITULADO</t>
  </si>
  <si>
    <t xml:space="preserve">FESTEJO TAURINO EN POZUELO DE CALATRAVA 19/07/2025
</t>
  </si>
  <si>
    <t xml:space="preserve">ELABORACIÓN  MATRIZ DE RIESGOS PENALES </t>
  </si>
  <si>
    <t>FESTEJO TAURINO EN LA SOLANA 27/07/2025</t>
  </si>
  <si>
    <t>ACUERDO MARCO FORTA PARA SERVICO DE SUBTITULADO PARA SORDOS EN DIFERIDO</t>
  </si>
  <si>
    <t>FESTIVAL FILMS S.L.</t>
  </si>
  <si>
    <t>ALCHIMIE RIGHTS SAS</t>
  </si>
  <si>
    <t>CESIÓN DERECHOS PARA VIDEO A LA CARTA POR SUSCRIPCIÓN, VIDEO A LA CARTA BASADO EN PUBLICIDAD Y BUCLE</t>
  </si>
  <si>
    <t>RETRANSMISIÓN PARTIDOS AMISTOSOS ALBACETE BALOMPIE S.A.D. PRETEMPORADA 2025/26</t>
  </si>
  <si>
    <t>X EDICIÓN CICLO NOVILLADAS PROMESAS DE NUESTRA TIERRA
FESTEJOS TAURINOS EN: CASARRUBIOS DEL MONTE 06/04/2025; SONSECA 04/05/2025;ARENAS DE SAN JUAN 14/06/2025;FUENSALIDA 21/06/2025;SAN PEDRO (ALBACETE)  28/06/2025, MANZANARES 13/07/2025; BARGAS 02/08/2025 ; FONTANAR (GUADALAJARA) 09/08/2025</t>
  </si>
  <si>
    <t>FESTEJO TAURINO EN VILLACAÑAS  EL 10/08/2025</t>
  </si>
  <si>
    <t>DEAPLANETA S.L.</t>
  </si>
  <si>
    <t xml:space="preserve">FORTA - DERECHOS EMISIÓN RR Y LIBRERIA </t>
  </si>
  <si>
    <t>FESTEJOS TAURINO EN TOLEDO  29/06/2025
AÑOVER DE TAJO 20/07/2025
TOLEDO 15/08/2025</t>
  </si>
  <si>
    <t>FESTEJO TAURINO DESDE SIGÜENZA EL 16/08/2025</t>
  </si>
  <si>
    <t xml:space="preserve">PRODUCCIÓN PROGRAMA TERRITORIO SOSTENIBLE  </t>
  </si>
  <si>
    <t>FESTEJO TAURINO EN CIUDAD REAL 21/08/2025</t>
  </si>
  <si>
    <t>GRUPO CADENA MEDIA S.L.</t>
  </si>
  <si>
    <t>PRODUCCIÓN PROGRAMA FIESTEROS CHANCLETEROS</t>
  </si>
  <si>
    <t>REYMA TAURINO S.L.</t>
  </si>
  <si>
    <t>FESTEJO TAURINO EN TARAZONA DE LA MANCHA 23/08/2025</t>
  </si>
  <si>
    <t>FESTEJO TAURINO EN CUENCA 24/08/2025</t>
  </si>
  <si>
    <t>FESTEJO EN CUENCA 25/08/2026</t>
  </si>
  <si>
    <t>FESTEJO TAURINO EN TALAYUELAS 26/07/2025
FESTEJO TAURINO EN VILLALPARDO 03/08/2025
FESTEJO TAURINO EN POVEDILLA 17/08/2025
FESTEJO TAURINO EN RIOPAR 28/08/2025</t>
  </si>
  <si>
    <t>EBORA TELEVISIÓN S.L.</t>
  </si>
  <si>
    <t xml:space="preserve">SERVICIOS DE PRODUCCIÓN DE PROGRAMAS INFORMATIVOS EN CENTROS TERRITORIALES - LOTE 2: ALCÁZAR DE SAN JUAN  </t>
  </si>
  <si>
    <t xml:space="preserve">SERVICIOS DE PRODUCCIÓN DE PROGRAMAS INFORMATIVOS EN CENTROS TERRITORIALES - LOTE 3: CIUDAD REAL </t>
  </si>
  <si>
    <t xml:space="preserve">SERVICIOS DE PRODUCCIÓN DE PROGRAMAS INFORMATIVOS EN CENTROS TERRITORIALES - LOTE 7: PUERTOLLANO </t>
  </si>
  <si>
    <t>SERVICIO PRODUCCIÓN PROGRAMAS INFORMATIVOS CCTT - LOTE 4 CUENCA</t>
  </si>
  <si>
    <t>TRIAKONTA S.L.</t>
  </si>
  <si>
    <t>SERVICIOS DE PRODUCCIÓN DE PROGRAMAS INFORMATIVOS EN CENTROS TERRITORIALES - LOTE 8: TALAVERA DE LA REINA</t>
  </si>
  <si>
    <t>SUMINISTRO DE MATRIZ AUDIO CONTROL CENTRAL DE RADIO CASTILLA-LA MANCHA</t>
  </si>
  <si>
    <t>FESTEJO TAURINO EN SACEDÓN 30/08/2025</t>
  </si>
  <si>
    <t>MCD INFINIA PROTEC S.L. - VERSIÓN ORIGINAL TEAM MEDIA S.L. (UTE)</t>
  </si>
  <si>
    <t>SERVICIOS DE PRODUCCIÓN DE INFORMATIVOS EN CCTT DELEGACIÓN DE MADRID. LOTE 6</t>
  </si>
  <si>
    <t>VELAGUA CORPORACIÓN INDUSTRIAL Y FINANCIERA S.L.</t>
  </si>
  <si>
    <t xml:space="preserve">FESTEJO TAURINO EN ALCÁZAR DE SAN JUAN 06/09/2025 </t>
  </si>
  <si>
    <t>FESTEJO TAURINO EN ALBACETE 08/09/2025</t>
  </si>
  <si>
    <t>XXV CERTAMEN ALFARERO DE ORO:
FESTEJO TAURINO EN VILLASECA DE LA SAGRA 31/08/2025
FESTEJO TAURINO EN VILLASECA DE LA SAGRA 03/09/2025
FESTEJO TAURINO EN VILLASECA DE LA SAGRA 04/09/2025
FESTEJO TAURINO EN VILLASECA DE LA SAGRA 05/09/2025
FESTEJO TAURINO EN VILLASECA DE LA SAGRA 07/09/2025
FESTEJO TAURINO EN VILLASECA DE LA SAGRA 09/09/2025
FESTEJO TAURINO EN VILLASECA DE LA SAGRA 10/09/2025</t>
  </si>
  <si>
    <t>DEHESA DEL RUECAS S.L.U.</t>
  </si>
  <si>
    <t>FESTEJO TAURINO EN SONSECA 13/09/2025</t>
  </si>
  <si>
    <t>CORPORACIÓ AUDIOVISUAL DE LA COMUNITAT VALENCIANA S.A.</t>
  </si>
  <si>
    <t>CESIÓN SEÑAL RETRANSMISIÓN FESTEJO ALBACETE 14/09/2025</t>
  </si>
  <si>
    <t>FESTEJO TAURINO EN ALBACETE 14/09/2025</t>
  </si>
  <si>
    <t>FESTEJO TAURINO EN ALBACETE 17/09/2025</t>
  </si>
  <si>
    <t>INSTALACIÓN DE LA CARPA Y SEGURIDAD CMM EN LA FERIA DE ALBACETE 2025
LOTE 1 INSTALACIÓN DE LA CARPA CMM</t>
  </si>
  <si>
    <t>UNIÓN PROTECCIÓN CIVIL S.L.</t>
  </si>
  <si>
    <t>INSTALACIÓN DE LA CARPA Y SEGURIDAD CMM EN LA FERIA DE ALBACETE 2025
LOTE 2 SEGURIDAD DE LA CARPA CMM</t>
  </si>
  <si>
    <t>ALQUILER FOODTRUCK FERIA DE ALBACETE 2025</t>
  </si>
  <si>
    <t>HERSANGO S.L.</t>
  </si>
  <si>
    <t>FESTEJO TAURINO EN TALAVERA DE LA REINA 20/09/2025</t>
  </si>
  <si>
    <t>ON EN MARCHA SEGURIDAD Y VIGILANCIA S.L.</t>
  </si>
  <si>
    <t>SERVICIO SEGURIDAD ENCIERROS Y FESTEJO DE GUADALAJARA 2025</t>
  </si>
  <si>
    <t>FESTEJO TAURINO EN GUADALAJARA 21/09/2025</t>
  </si>
  <si>
    <t>TAUROGALÁN S.L.</t>
  </si>
  <si>
    <t>FESTEJO TAURINO EN BRIHUEGA (GUADALAJARA) 28/09/2025</t>
  </si>
  <si>
    <t>TRANSPORTE PERMANENTE DE LA SEÑAL DE TELEVISIÓN DESDE LA CABINA DEL CONGRESO DE LOS DIPUTADOS</t>
  </si>
  <si>
    <t>DIAMOND FILMS ESPAÑA DISTRIBUCIÓN Y PRODUCCIÓN AUDIOVISUAL S.L.</t>
  </si>
  <si>
    <t>DERECHOS EMISIÓN 2 PELÍCULAS</t>
  </si>
  <si>
    <t>CBM SERVICIOS AUDIOVISUALES S.L.U.</t>
  </si>
  <si>
    <t>SERVICIO DE PRODUCCIÓN DE INFORMACIÓN DEPORTIVA EN CENTROS TERRITORIALES - LOTE 4 MADRID</t>
  </si>
  <si>
    <t>NOW AUDIOVISUAL S.L.</t>
  </si>
  <si>
    <t>SERVICIOS INFORMACIÓN DEPORTIVA CENTOS TERRITORIALES - LOTE 3 CMM GUADALAJARA</t>
  </si>
  <si>
    <t>SERVICIO DE PRODUCCIÓN DE INFORMACIÓN DEPORTIVA EN CENTROS TERRITORIALES - LOTE 1- CIUDAD REAL</t>
  </si>
  <si>
    <t>SERVICIO DE PRODUCCIÓN DE INFORMACIÓN DEPORTIVA EN CENTROS TERRITORIALES - LOTE 5- TALAVERA DE LA REINA</t>
  </si>
  <si>
    <t>COMPRA 18 ORDENADORES</t>
  </si>
  <si>
    <t>COMPRA 3 ORDENADORES PARA AMPLIACIÓN POOL DE INGESTA CONTENTAGENT</t>
  </si>
  <si>
    <t>REVERSIÓN SERVICIO DE PRODUCCIÓN INFORMATIVA DELEGACIÓN DE ALCÁZAR DE SAN JUAN</t>
  </si>
  <si>
    <t>REVERSIÓN SERVICIO DE PRODUCCIÓN INFORMATIVA DELEGACIÓN DE CIUDAD REAL</t>
  </si>
  <si>
    <t>REVERSIÓN SERVICIO DE PRODUCCIÓN INFORMATIVA DELEGACIÓN DE PUERTOLLANO</t>
  </si>
  <si>
    <t>GESTIÓN DE SEGURIDAD Y DESARROLLO DE PROYECTOS IT S.L.</t>
  </si>
  <si>
    <t>COMPRA EQUIPO DE TRANSMISIÓN 3G/4G PARA LA DELEGACIÓN DE ALBACETE</t>
  </si>
  <si>
    <t>REVERSIÓN SERVICIO DE PRODUCCIÓN INFORMATIVA DELEGACIÓN DE MADRID</t>
  </si>
  <si>
    <t>REVERSIÓN SERVICIO DE PRODUCCIÓN INFORMATIVA DELEGACIÓN DE CUENCA</t>
  </si>
  <si>
    <t>REVERSIÓN SERVICIO DE PRODUCCIÓN INFORMATIVA DELEGACIÓN DE GUADALAJARA</t>
  </si>
  <si>
    <t>REVERSIÓN SERVICIO DE PRODUCCIÓN INFORMATIVA DELEGACIÓN DE TALAVERA DE LA REINA</t>
  </si>
  <si>
    <t>REVERSIÓN SERVICIO DE PRODUCCIÓN INFORMATIVA DELEGACIÓN DE ALBACETE</t>
  </si>
  <si>
    <t>3 ADDENDAS AMPLIACIÓN LICENCIAS</t>
  </si>
  <si>
    <t>ENTE, TV, RCM (% ENTE)</t>
  </si>
  <si>
    <t>CORRIDA SUSPENDIDA</t>
  </si>
  <si>
    <t>Anexo posterior</t>
  </si>
  <si>
    <t>COMPENSACIÓN FACTURAS 500€</t>
  </si>
  <si>
    <t>PENALIZADO POR RETRASO DE PUESTA EN PRODUCCIÓN</t>
  </si>
  <si>
    <t>CONTRATO A TRAVÉS DE FORTA</t>
  </si>
  <si>
    <t>ANEXO. SE QUITA EL LARGOMETRAJE "BORN TO KILL"</t>
  </si>
  <si>
    <t>FESTEJO CANCELADO POR EL EMPRESARIO.</t>
  </si>
  <si>
    <t>SE CONTRATAN 100 PERO FACTURAN 91 PROGRAMAS</t>
  </si>
  <si>
    <t xml:space="preserve">PARTE PROPORCIONAL DEL ENTE DEL CONTRATO </t>
  </si>
  <si>
    <t>TITULO VENCIMIENTO 28/02/2027</t>
  </si>
  <si>
    <t>TITULO SIN FIJAR INICIO DE LICENCIA</t>
  </si>
  <si>
    <t>DIFERENCIA PRECIO PROGRAMA FESTIVO</t>
  </si>
  <si>
    <t>RESOLUCIÓN DE CONTRATO</t>
  </si>
  <si>
    <t>ADDENDA AL CONTRATO</t>
  </si>
  <si>
    <t>SIN CONTRAPRESTACIÓN</t>
  </si>
  <si>
    <t>Se compensan con cesión derechos partidos en casa</t>
  </si>
  <si>
    <t>FACTURAS HASTA EL 30/09/2025</t>
  </si>
  <si>
    <t>CONTABILIZADA 02/10/2025</t>
  </si>
  <si>
    <t>CONTABILIZADA 09/10/2025</t>
  </si>
  <si>
    <t>CONTABILIZADA 15/10/2025</t>
  </si>
  <si>
    <t>CONTABILIZADA 21/10/2025</t>
  </si>
  <si>
    <t>CONTABILIZADA 08/10/2025</t>
  </si>
  <si>
    <t>Anexo ampliación contrato</t>
  </si>
  <si>
    <t>es un importe por minuto</t>
  </si>
  <si>
    <t>En función de copias</t>
  </si>
  <si>
    <t>Prórroga de 1 año</t>
  </si>
  <si>
    <t>TV Y RADIO</t>
  </si>
  <si>
    <t>"EL ALMA DE JUDITH "- 60 PROGRAMAS</t>
  </si>
  <si>
    <t>ARRENDAMIENTO DE SERVICIOS PROFESIONALES DE ABOGADO</t>
  </si>
  <si>
    <t>A.H.L.</t>
  </si>
  <si>
    <t>COLABORACIÓN COMERCIAL CON DEPARTAMENTO DE DESARROLLO DE NEGOCIO</t>
  </si>
  <si>
    <t>COLABORACIÓN COMERCIAL CON EL DEPARTAMENTO DE DESARROLLO DE NEGOCIO</t>
  </si>
  <si>
    <t>SE HIZO UN PROGRAMA MÁS</t>
  </si>
  <si>
    <t>ANEXO CON MAS PROGRAMAS</t>
  </si>
  <si>
    <t>EN CONTRATO, IMPORTE SEGÚN Nº DE PROGRAMAS</t>
  </si>
  <si>
    <t>SERVICIOS REALIZADOS HASTA EL 28/02/2025</t>
  </si>
  <si>
    <t>CONTRATO AL ENTE RESCINDIDO - SE HACE CONTRATO NUEVO A LA RADIO Y LA TELE</t>
  </si>
  <si>
    <t>DIFERIDO Y DIRECTO HASTA EL 18/07/2025</t>
  </si>
  <si>
    <t>IMPORTE ESTIMADO PARA UN MÁXIMO DE 2500 RECEPTORES</t>
  </si>
  <si>
    <t>FACTURADO RESTO OCTUBRE-NOVIEMBRE</t>
  </si>
  <si>
    <t>DIFERENCIA POR ASCENSO DE EQUIPO</t>
  </si>
  <si>
    <t>AUTOFACTURACIÓN</t>
  </si>
  <si>
    <t>DOS ANEXOS DEL CONTRATO 5579/24</t>
  </si>
  <si>
    <t>DEL 01/02/2021 HASTA 02/23, RENOVACIONES ANUALES</t>
  </si>
  <si>
    <t>RESOLUCIÓN CONTRATO - MODIFICACIÓN IMPORTE</t>
  </si>
  <si>
    <t>CONTRATO RADIO Y TELEVISIÓN - DEL 01/01/2024 HASTA EL 31/08/2025</t>
  </si>
  <si>
    <t>INGRESO</t>
  </si>
  <si>
    <t>A.D.M.L.</t>
  </si>
  <si>
    <t>AMBULANCIAS LA SAGRA S.L.</t>
  </si>
  <si>
    <t>SERVICIOS DE AMBULANCIA</t>
  </si>
  <si>
    <t>ADQUISICIÓN 20 ORDENADORES</t>
  </si>
  <si>
    <t>CRIXYLON S.L.</t>
  </si>
  <si>
    <t>DOTACIÓN DE SERVICIOS ENG EN LAS DELEGACIONES CMM PARA INFORMACIÓN DEPORTIVA HASTA ENTREDA EN VIGOR LICITACIÓN CMM01/2025-2025/013423</t>
  </si>
  <si>
    <t>AVALON DISTRIBUCIÓN AUDIOVISUAL S.L.</t>
  </si>
  <si>
    <t>CINELUX S.A.U.</t>
  </si>
  <si>
    <t>SERVICIO DE ALQUILER DE EQUIPOS DE ILUMINACIÓN PARA PROGRAMAS</t>
  </si>
  <si>
    <t xml:space="preserve">CURSO DE PRODUCCIÓN Y GESTIÓN DE PROYECTOS AUDIOVISUALES </t>
  </si>
  <si>
    <t>Q IN MEDIA BROADCAST SYSTEMS S.L.</t>
  </si>
  <si>
    <t>COMPRA CODIFICADOR OP47 PARA DISTRIBUCIÓN DE DATOS DEL TELETEXTO</t>
  </si>
  <si>
    <t>MONCADA Y LORENZO S.A.</t>
  </si>
  <si>
    <t>COMPRA ENLACE DE VÍDEO DE CORTO ALCANCE PARA DOTAR DE CONEXIÓN INHALÁMBRICA A UNA CÁMARA PARA EL ESTUDIO 3</t>
  </si>
  <si>
    <t>COMPRA DE CABLE HÍBRIDOS DE FIBRA QUE UNEN LAS CCU´S DE LAS CÁMARAS CON LOS CUERPOS DE CÁMARA EN EL ESTUDIO 3</t>
  </si>
  <si>
    <t>SEÑAL RETRANSMISIÓN FESTEJO DÍA DE LA HISPANIDAD</t>
  </si>
  <si>
    <t>SERVICIO DE PERSONALIZACIÓNDE LA PRODUCCIÓN DEL FESTEJO DEL DÍA DE LA HISPANIDAD</t>
  </si>
  <si>
    <t>HIBERUS MEDIA LABS S.L.</t>
  </si>
  <si>
    <t>DESARROLLO SOFTWARE PARA ACTIVAR LA RESTRICCIÓN POR GEOPOSICIONAMIENTO DE LOS CONTENIDOS DE LA WEB Y APPS DE CMM</t>
  </si>
  <si>
    <t>FESTEJO TAURINO EN MADRID 12/10/2025</t>
  </si>
  <si>
    <t>COMERSAN COLECTIVIDADES S.L.</t>
  </si>
  <si>
    <t>SERVICIOS DE COMEDOR Y CAFETERÍA DE CMM</t>
  </si>
  <si>
    <t>DESARROLLO DE ELEMENTOS INTERACTIVOS PARA LA WEB CMM</t>
  </si>
  <si>
    <t>B3MEDIA SERVICIOS AUDIOVISUALES S.L.</t>
  </si>
  <si>
    <t>COMPRA TRES MONITORES PLATO1 COMO DECORADO DEL PROGRAMA EN COMPAÑÍA</t>
  </si>
  <si>
    <t>EMISIÓN 4 PELÍCULAS</t>
  </si>
  <si>
    <t>FUNDACIÓN DEL TORO DE LIDIA</t>
  </si>
  <si>
    <t>FESTEJO TAURINO EN SANLÚCAR DE BARRAMEDA 19/10/2025</t>
  </si>
  <si>
    <t>PRODUCCIÓN PROGRAMA LA MÚSICA EN CLM EN JUEGO</t>
  </si>
  <si>
    <t>SPRIT TECNOLOGÍAS S.L.</t>
  </si>
  <si>
    <t xml:space="preserve">SOPORTE SISTEMAS DE TRANSMISIÓN 3G  </t>
  </si>
  <si>
    <t>INSTITUTO DE FINANZAS DE CASTILLA LA MANCHA S.A.</t>
  </si>
  <si>
    <t xml:space="preserve">PRESTAMO COMPENSAR POR  IVA PENDIENTE DE COBRAR 2018 </t>
  </si>
  <si>
    <t>RECUPERACIONES AGUADO E HIJOS S.L.</t>
  </si>
  <si>
    <t>RECOGIDA Y DESTRUCCIÓN PAPEL EN INSTALACIONES CMM</t>
  </si>
  <si>
    <t>INTEGRACIÓN TÉCNICA DELEGACIONES CMM
LOTE 1 AMPLIACIÓN NEXIS, SOFTWARE INGESTA, SOFTWARE NODO DE RENDEREIZADO Y SOFTWARE EDICIÓN</t>
  </si>
  <si>
    <t>INTEGRACIÓN TÉCNICA DELEGACIONES CMM
LOTE 2 WORKSTATIONS Y PORTÁTILES EDICIÓN</t>
  </si>
  <si>
    <t xml:space="preserve">COMPRA CODIFICADOR PARA PROGRAMAS EN EXTERIORES DE RCM </t>
  </si>
  <si>
    <t>PRODUCCIÓN PROGRAMA BONICA DEL TO</t>
  </si>
  <si>
    <t xml:space="preserve">SUMINISTRO DE DOS EQUIPOS DE TRANSMISIÓN 3G/4G DELEGACIONES DE CUENCA Y GUADALAJARA  + RECEPTOR DE LOS DOS EQUIPOS </t>
  </si>
  <si>
    <t>ALFA PICTURES S.L.U.</t>
  </si>
  <si>
    <t>DERECHOS EMISIÓN PELÍCULAS ANEXO I</t>
  </si>
  <si>
    <t>PRODUCCIONES VAI S.L.</t>
  </si>
  <si>
    <t>CÁMARAS DE ESTUDIO HD</t>
  </si>
  <si>
    <t>CURSO DE PRIMEROS AUXILIOS</t>
  </si>
  <si>
    <t xml:space="preserve">FORMACIÓN MOTIVACIÓN 360: IMPULSA TU DESEMPEÑO Y BIENESTAR EN EL TRABAJO </t>
  </si>
  <si>
    <t xml:space="preserve">SUMINISTRO DE 4 CÁMARAS COMPACTAS ENG PARA LA SEDE RTVCM EN TOLEDO </t>
  </si>
  <si>
    <t>EQUIPOS DE CONTROL Y DISTRIBUCIÓN DE VIDEO ESTUDIO 3</t>
  </si>
  <si>
    <t>LICENCIAS FIREWALL CMM</t>
  </si>
  <si>
    <t>DIVISA RED S.A.U.</t>
  </si>
  <si>
    <t>PAGE GROUP SPAIN RECURSOS HUMANOS ETT S.A.</t>
  </si>
  <si>
    <t xml:space="preserve">CONSULTORÍA SELECCIÓN DIRECCIÓN DE RECURSOS HUMANOS
</t>
  </si>
  <si>
    <t>PRODUCCIÓN PROGRAMA BONICA DEL TO: GALAS FINALES</t>
  </si>
  <si>
    <t>VIRTUALIA SOLUCIONES EN TIEMPO REAL S.L.</t>
  </si>
  <si>
    <t>SERVICIO DE GRAFISMO PROGRAMA BONICA DEL TO</t>
  </si>
  <si>
    <t>SERVICIO VOTACIONES VIA SMS Y LLAMADAS PARA VOTACIONES DEL PROGRAMA "BONICA DEL TÓ"</t>
  </si>
  <si>
    <t xml:space="preserve">CURSO DE PSICOACÚSTICA </t>
  </si>
  <si>
    <t>RETRANSMISIÓN PARTIDO COPA DEL REY CD LEGANÉS VS ALBACETE BALOMPIÉ 04/12/2025</t>
  </si>
  <si>
    <t>PRODUCCIÓN OBRA EL MAGO DE HOZ</t>
  </si>
  <si>
    <t>PRODUCCIÓN PROGRAMA CLM ME GUSTA</t>
  </si>
  <si>
    <t>COMUNICACIONES HOSPITALARIAS S.L.</t>
  </si>
  <si>
    <t>SUMINISTRO EQUIPOS DE TRANSMISIÓN 4G/5G</t>
  </si>
  <si>
    <t>EQUIPSON S.A.</t>
  </si>
  <si>
    <t>SUMINISTRO MESA DE CONTROL DE ILUMINACIÓN DEL ESTUDIO 2</t>
  </si>
  <si>
    <t>RENTING VEHÍCULO 4X4 DELEGACIONES</t>
  </si>
  <si>
    <t>PRODUCCIÓN PROGRAMA ATRÁPAME SI PUEDES. FIN DE SEMANA</t>
  </si>
  <si>
    <t xml:space="preserve">MUNDO TAURINO (TEMPORADA 2018) </t>
  </si>
  <si>
    <t>INTEGRATED TECHNOLOGY SYSTEM S.L.</t>
  </si>
  <si>
    <t>ANTIVIRUS CMM</t>
  </si>
  <si>
    <t>FORTA: ACUERDO MARCO PARA LA PRESTACIÓN DEL SERVICIO AUDIODESCRIPCIÓN EN CASTELLANO</t>
  </si>
  <si>
    <t>DERECHOS EMISIÓN 5 PELÍCULAS</t>
  </si>
  <si>
    <t>RADIOPLAYER WORLDWIDE LIMITED</t>
  </si>
  <si>
    <t>MARCA "RADIOPLAYER"</t>
  </si>
  <si>
    <t>LA AVENTURA DEL CINE S.L.</t>
  </si>
  <si>
    <t>ARRENDAMIENTO PLATÓ Y OFICINA</t>
  </si>
  <si>
    <t>PRODUCCIÓN PROGRAMA EN COMPAÑÍA SERIE X</t>
  </si>
  <si>
    <t>PRODUCCIÓN PROGRAMA RADIO EN 808</t>
  </si>
  <si>
    <t>PRODUCCIÓN PROGRAMA DRAGÓN INVISIBLE (DÉCIMA TEMPORADA)</t>
  </si>
  <si>
    <t>PRODUCCIÓN PROGRAMA EL ALMA DE JUDITH</t>
  </si>
  <si>
    <t>PRODUCCIÓN PROGRAMA ANCHA ES CASTILLA-LA MANCHA</t>
  </si>
  <si>
    <t>COLABORACIÓN COMENTARISTA EN RETRANSMISIONES TAURINAS DE REJONES</t>
  </si>
  <si>
    <t>COLABORACIÓN EN RETRANSMISIONES TAURINAS</t>
  </si>
  <si>
    <t>CONSULTORÍA SELECCIÓN JEFATURA DE RECURSOS HUMANOS</t>
  </si>
  <si>
    <t>PRODUCCIÓN PROGRAMA TERRITORIO VIVO.YO ME QUEDO AQUÍ</t>
  </si>
  <si>
    <t>SERVICIO DE EXPLOTACIÓN PARA LA REALIZACIÓN DE PLENOS EN LAS CORTES DE CASTILLA-LA MANCHA</t>
  </si>
  <si>
    <t>Hay anexo</t>
  </si>
  <si>
    <t>Facturado en enero 2026</t>
  </si>
  <si>
    <t>El importe del contrato se divide entre las 3 empresas, el importe real se corresponde con el ENTE</t>
  </si>
  <si>
    <t>Contrato facturado en su totalidad en 2024</t>
  </si>
  <si>
    <t>Por este contrato se ha factura a la Television 1899,84€ y 474,96€ a la radio, facturando el total entre las 2 empresas</t>
  </si>
  <si>
    <t>Pendiente de facturar</t>
  </si>
  <si>
    <t>IMPORTE FACTURADO INFERIOR AL PRESUPUESTADO</t>
  </si>
  <si>
    <t>PRODUCCIÓN PROGRAMA FIESTEROS EN INVIERNO</t>
  </si>
  <si>
    <t>MAGNETRON S.A.</t>
  </si>
  <si>
    <t>MICROFONÍA ESTUDIO 2</t>
  </si>
  <si>
    <t>BLAZQUEZ Y ASOCIADOS S.L.P.</t>
  </si>
  <si>
    <t>SERVICIOS DE AUDITORIA DE CUENTAS AÑOS: 2021-2022 Y 2023</t>
  </si>
  <si>
    <t>CANAL SUR TELEVISIÓN S.A.
PRODUCCIONES CIBELES S.L.</t>
  </si>
  <si>
    <t>HSI S.L.</t>
  </si>
  <si>
    <t>DOTACIÓN DE SERVICIOS PARA EL SOPORTE DE MIGRACIÓN DEL CORREO ELECTRÓNICO A O365 AL DEPARTAMENTO TÉCNICO DE CMM</t>
  </si>
  <si>
    <t>PRODUCCIÓN PROGRAMA ATRÁPAME SI PUEDES CELEBRITY</t>
  </si>
  <si>
    <t>DATOS DE AUDIENCIA/DIFUSIÓN EN SITIOS WEB CMM</t>
  </si>
  <si>
    <t>GESTIÓN INFORMÁTICA INTEGRAL PARA PYMES S.L.</t>
  </si>
  <si>
    <t>INFORME PERICIAL INFORMÁTICO</t>
  </si>
  <si>
    <t>PRODUCCIÓN PROGRAMA ESPECIAL EN COMPAÑÍA</t>
  </si>
  <si>
    <t>AUTOESCUELA PAÑOS S.L.</t>
  </si>
  <si>
    <t>CURSO DE CONDUCCIÓN SEGURA EN ALBACETE</t>
  </si>
  <si>
    <t xml:space="preserve">ARRENDAMIENTO 60 METROS CUADRADOS REDACCIÓN ESTUDIO 3  </t>
  </si>
  <si>
    <t>TE DEJO FILMS A.I.E.</t>
  </si>
  <si>
    <t>CESIÓN DERECHOS LARGOMETRAJE "EL COVER"</t>
  </si>
  <si>
    <t>R.F.C.</t>
  </si>
  <si>
    <t>M.C.B.</t>
  </si>
  <si>
    <t>CESIÓN DERECHOS DOCUMENTAL "LA PISCINA VACÍA"</t>
  </si>
  <si>
    <t>BMAT LICENSING S.L.U.</t>
  </si>
  <si>
    <t>SERVICIO DE DETECCIÓN, MEDICIÓN E IDENTIFICACIÓN DE MÚSICA</t>
  </si>
  <si>
    <t>FORMACIÓN EN PRIMEROS AUXILIOS</t>
  </si>
  <si>
    <t>SERVICIOS DE UNIDAD MOVIL PARA EVENTOS</t>
  </si>
  <si>
    <t>A.R.C.</t>
  </si>
  <si>
    <t>FORMACIÓN EN INTELIGENCIA ARTIFICIAL APLICADA A LA REDACCIÓN PERIODÍSTICA</t>
  </si>
  <si>
    <t xml:space="preserve">SEGURO CIRCULACIÓN CARRETILLA </t>
  </si>
  <si>
    <t>EMPLEDIS S.L.</t>
  </si>
  <si>
    <t xml:space="preserve">SERVICIOS DE VIGILANTE DE SEGURIDAD Y RECEPCIONISTA EN LA DELEGACIÓN DE ALBACETE
LOTE 2: SERVICIO DE RECEPCIONISTAS </t>
  </si>
  <si>
    <t>FORMACIÓN EN IGUALDAD Y PERSPECTIVA DE GÉNERO APLICADA A LOS MEDIOS DE COMUNICACIÓN</t>
  </si>
  <si>
    <t>FESTEJO TAURINO EN VILLASECA DE LA SAGRA 21/03/2025</t>
  </si>
  <si>
    <t>INGENIERIA AUDIOVISUAL PARA EVENTOS S.L.</t>
  </si>
  <si>
    <t>ADQUISICIÓN DE DOS CODIFICADORES REACONDICIONADOS PARA DSNG</t>
  </si>
  <si>
    <t>RADIO FONIC 24 S.L.</t>
  </si>
  <si>
    <t xml:space="preserve">FORMACIÓN CREACIÓN DE PODCAST </t>
  </si>
  <si>
    <t>ILUMINACIÓN LED PROGRAMAS</t>
  </si>
  <si>
    <t>FESTEJO TAURINO EN TOLEDO 28/03/2026</t>
  </si>
  <si>
    <t>DERECHO DE EMISIÓN 7 PELÍCULAS</t>
  </si>
  <si>
    <t>100€ por participante (3 ente + 4 cmt)</t>
  </si>
  <si>
    <t>32,31 ente + 807,69 cmt</t>
  </si>
  <si>
    <t>892,85 ente + 1.428,58 cmt + 178,57 rcm</t>
  </si>
  <si>
    <t>141,60 ente + 1.667,73 cmt + 78,67 rcm</t>
  </si>
  <si>
    <t>fin prórroga y carta continuación facturas con fecha 10/04/2026</t>
  </si>
  <si>
    <t>CONTABILIZADA 09/12/2025</t>
  </si>
  <si>
    <t>CONTABILIZADA 30/10/2025</t>
  </si>
  <si>
    <t>CONTABILIZADA 12/11/2025 (5.262,32€)</t>
  </si>
  <si>
    <t>CONTABILIZADA 24/11/2025</t>
  </si>
  <si>
    <t>CONTABILIZADA 03/11/2025</t>
  </si>
  <si>
    <t>CONTABILIZADA 01/04/2026</t>
  </si>
  <si>
    <t>CONTABILIZADA EN ABRIL</t>
  </si>
  <si>
    <t>ENTE, TV, RCM (% ENTE) CONTABILIZADAS ABRIL</t>
  </si>
  <si>
    <t>Pendiente de facdturar parte en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</si>
</sst>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Verdana"/>
      <family val="2"/>
    </font>
    <font>
      <b/>
      <sz val="11"/>
      <color rgb="FFFFFFFF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</font>
    <font>
      <sz val="11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1F497D"/>
      </patternFill>
    </fill>
    <fill>
      <patternFill patternType="solid">
        <f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3">
    <xf numFmtId="0" fontId="0" fillId="0" borderId="0" applyBorder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0" applyNumberFormat="0" applyBorder="0" applyAlignment="0" applyProtection="0"/>
    <xf numFmtId="0" fontId="15" fillId="9" borderId="9" applyNumberFormat="0" applyAlignment="0" applyProtection="0"/>
    <xf numFmtId="0" fontId="16" fillId="10" borderId="10" applyNumberFormat="0" applyAlignment="0" applyProtection="0"/>
    <xf numFmtId="0" fontId="17" fillId="10" borderId="9" applyNumberFormat="0" applyAlignment="0" applyProtection="0"/>
    <xf numFmtId="0" fontId="18" fillId="0" borderId="11" applyNumberFormat="0" applyFill="0" applyAlignment="0" applyProtection="0"/>
    <xf numFmtId="0" fontId="19" fillId="11" borderId="12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4" applyNumberFormat="0" applyFill="0" applyAlignment="0" applyProtection="0"/>
    <xf numFmtId="0" fontId="2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0" borderId="0"/>
    <xf numFmtId="0" fontId="3" fillId="12" borderId="13" applyNumberFormat="0" applyFont="0" applyAlignment="0" applyProtection="0"/>
    <xf numFmtId="0" fontId="2" fillId="0" borderId="0"/>
    <xf numFmtId="0" fontId="2" fillId="12" borderId="13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1" fillId="0" borderId="0"/>
    <xf numFmtId="0" fontId="1" fillId="12" borderId="13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</cellStyleXfs>
  <cellXfs count="55">
    <xf numFmtId="0" fontId="0" fillId="0" borderId="0" xfId="0"/>
    <xf numFmtId="0" fontId="4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10" fontId="6" fillId="0" borderId="2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/>
    </xf>
    <xf numFmtId="10" fontId="6" fillId="4" borderId="2" xfId="0" applyNumberFormat="1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6" fillId="0" borderId="0" xfId="0" applyNumberFormat="1" applyFont="1" applyBorder="1" applyAlignment="1">
      <alignment horizontal="center" vertical="center"/>
    </xf>
    <xf numFmtId="4" fontId="6" fillId="5" borderId="1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14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/>
    </xf>
    <xf numFmtId="0" fontId="24" fillId="0" borderId="0" xfId="0" applyFont="1" applyAlignment="1">
      <alignment vertical="center" wrapText="1"/>
    </xf>
    <xf numFmtId="2" fontId="6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0" fontId="1" fillId="0" borderId="0" xfId="63"/>
    <xf numFmtId="4" fontId="1" fillId="0" borderId="0" xfId="63" applyNumberFormat="1"/>
    <xf numFmtId="0" fontId="26" fillId="0" borderId="0" xfId="0" applyFont="1" applyAlignment="1">
      <alignment vertical="center"/>
    </xf>
    <xf numFmtId="4" fontId="6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83">
    <cellStyle name="20% - Énfasis1" xfId="18" builtinId="30" customBuiltin="1"/>
    <cellStyle name="20% - Énfasis1 2" xfId="45" xr:uid="{8C82017D-1123-40D6-9FDF-5ECE12F885D8}"/>
    <cellStyle name="20% - Énfasis1 3" xfId="65" xr:uid="{22D4E8EA-DE24-4C32-B66F-D1BD02B9AA7C}"/>
    <cellStyle name="20% - Énfasis2" xfId="22" builtinId="34" customBuiltin="1"/>
    <cellStyle name="20% - Énfasis2 2" xfId="48" xr:uid="{5E7A0105-54ED-4630-98B7-CBC9B23E4361}"/>
    <cellStyle name="20% - Énfasis2 3" xfId="68" xr:uid="{B4D03FC9-7D75-4C0B-8593-3874266999D0}"/>
    <cellStyle name="20% - Énfasis3" xfId="26" builtinId="38" customBuiltin="1"/>
    <cellStyle name="20% - Énfasis3 2" xfId="51" xr:uid="{F7964D0D-F89C-4C81-8CA0-F2B3F3218FBA}"/>
    <cellStyle name="20% - Énfasis3 3" xfId="71" xr:uid="{AD727E42-D665-4232-BCEE-3BBE7ABC199A}"/>
    <cellStyle name="20% - Énfasis4" xfId="30" builtinId="42" customBuiltin="1"/>
    <cellStyle name="20% - Énfasis4 2" xfId="54" xr:uid="{C0971DF0-2BE1-4600-A9AC-AFAF53E6B38C}"/>
    <cellStyle name="20% - Énfasis4 3" xfId="74" xr:uid="{7E55CD7C-65B8-4D4C-AC27-14F808700A30}"/>
    <cellStyle name="20% - Énfasis5" xfId="34" builtinId="46" customBuiltin="1"/>
    <cellStyle name="20% - Énfasis5 2" xfId="57" xr:uid="{D5988FE7-9E37-45D5-AD88-492524FB38FB}"/>
    <cellStyle name="20% - Énfasis5 3" xfId="77" xr:uid="{2B9FF3C5-CEFA-4A84-AEE1-13E05187BB97}"/>
    <cellStyle name="20% - Énfasis6" xfId="38" builtinId="50" customBuiltin="1"/>
    <cellStyle name="20% - Énfasis6 2" xfId="60" xr:uid="{F6BCB0C7-CE84-450A-AAF7-64F49F954F35}"/>
    <cellStyle name="20% - Énfasis6 3" xfId="80" xr:uid="{7348A6B5-50AC-4FDB-AA70-81DD9C478D24}"/>
    <cellStyle name="40% - Énfasis1" xfId="19" builtinId="31" customBuiltin="1"/>
    <cellStyle name="40% - Énfasis1 2" xfId="46" xr:uid="{496AB487-AE02-4AC8-87F1-94F402750077}"/>
    <cellStyle name="40% - Énfasis1 3" xfId="66" xr:uid="{6298F4B2-4249-4524-8476-B28B753612FD}"/>
    <cellStyle name="40% - Énfasis2" xfId="23" builtinId="35" customBuiltin="1"/>
    <cellStyle name="40% - Énfasis2 2" xfId="49" xr:uid="{0A4DDDD1-8E7A-4476-B457-697DFC5E590D}"/>
    <cellStyle name="40% - Énfasis2 3" xfId="69" xr:uid="{73BD00F3-3E39-4A9A-8339-E4E31FD03647}"/>
    <cellStyle name="40% - Énfasis3" xfId="27" builtinId="39" customBuiltin="1"/>
    <cellStyle name="40% - Énfasis3 2" xfId="52" xr:uid="{DB565B23-F29D-4334-9D47-7A9A576C75B4}"/>
    <cellStyle name="40% - Énfasis3 3" xfId="72" xr:uid="{C997CCC8-09C3-4682-9143-E4E6874AE7D0}"/>
    <cellStyle name="40% - Énfasis4" xfId="31" builtinId="43" customBuiltin="1"/>
    <cellStyle name="40% - Énfasis4 2" xfId="55" xr:uid="{0308612A-CC74-449F-8BE2-7F8CF69E98B7}"/>
    <cellStyle name="40% - Énfasis4 3" xfId="75" xr:uid="{0E7A5BD0-DDCF-47E3-899F-61476DD6F2D7}"/>
    <cellStyle name="40% - Énfasis5" xfId="35" builtinId="47" customBuiltin="1"/>
    <cellStyle name="40% - Énfasis5 2" xfId="58" xr:uid="{AF0A1D1A-4A52-444B-9628-FE52817A1051}"/>
    <cellStyle name="40% - Énfasis5 3" xfId="78" xr:uid="{15B72F76-4EE0-42CA-B73E-D87DC508131C}"/>
    <cellStyle name="40% - Énfasis6" xfId="39" builtinId="51" customBuiltin="1"/>
    <cellStyle name="40% - Énfasis6 2" xfId="61" xr:uid="{27A150E6-2A31-442E-A337-53627774D5D4}"/>
    <cellStyle name="40% - Énfasis6 3" xfId="81" xr:uid="{DE8514BC-246E-414B-AE99-68888F08E1C9}"/>
    <cellStyle name="60% - Énfasis1" xfId="20" builtinId="32" customBuiltin="1"/>
    <cellStyle name="60% - Énfasis1 2" xfId="47" xr:uid="{8D51BCAA-8D7B-4DAB-BF45-6D48981690AF}"/>
    <cellStyle name="60% - Énfasis1 3" xfId="67" xr:uid="{D8484CB0-849A-425D-A75F-351A9B24B08A}"/>
    <cellStyle name="60% - Énfasis2" xfId="24" builtinId="36" customBuiltin="1"/>
    <cellStyle name="60% - Énfasis2 2" xfId="50" xr:uid="{C81EEE2E-564C-44CD-95B3-28CF35209817}"/>
    <cellStyle name="60% - Énfasis2 3" xfId="70" xr:uid="{29E97007-09CC-4BF4-854B-0495C84B20E9}"/>
    <cellStyle name="60% - Énfasis3" xfId="28" builtinId="40" customBuiltin="1"/>
    <cellStyle name="60% - Énfasis3 2" xfId="53" xr:uid="{BABF65B6-C11E-4398-A76D-B1559D7D36F6}"/>
    <cellStyle name="60% - Énfasis3 3" xfId="73" xr:uid="{9C3F9146-63D0-4946-B434-2F7FFF43334D}"/>
    <cellStyle name="60% - Énfasis4" xfId="32" builtinId="44" customBuiltin="1"/>
    <cellStyle name="60% - Énfasis4 2" xfId="56" xr:uid="{7D99848F-F324-4986-8D68-FFFAC66D2839}"/>
    <cellStyle name="60% - Énfasis4 3" xfId="76" xr:uid="{3FABBFE3-5381-4A89-A1ED-2D52D65D1A26}"/>
    <cellStyle name="60% - Énfasis5" xfId="36" builtinId="48" customBuiltin="1"/>
    <cellStyle name="60% - Énfasis5 2" xfId="59" xr:uid="{4A84608D-EF33-4EEF-94B8-C77CE4039438}"/>
    <cellStyle name="60% - Énfasis5 3" xfId="79" xr:uid="{B855F66A-74A5-48EA-BC63-DD26320C026C}"/>
    <cellStyle name="60% - Énfasis6" xfId="40" builtinId="52" customBuiltin="1"/>
    <cellStyle name="60% - Énfasis6 2" xfId="62" xr:uid="{25E9D57C-EBDB-44C8-9E78-767D753682F7}"/>
    <cellStyle name="60% - Énfasis6 3" xfId="82" xr:uid="{7E447B73-2A50-4D80-B6A3-BFF99075D709}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7" builtinId="29" customBuiltin="1"/>
    <cellStyle name="Énfasis2" xfId="21" builtinId="33" customBuiltin="1"/>
    <cellStyle name="Énfasis3" xfId="25" builtinId="37" customBuiltin="1"/>
    <cellStyle name="Énfasis4" xfId="29" builtinId="41" customBuiltin="1"/>
    <cellStyle name="Énfasis5" xfId="33" builtinId="45" customBuiltin="1"/>
    <cellStyle name="Énfasis6" xfId="37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1" xr:uid="{EB449FF2-D226-4C3A-99B5-AA2BCB5CD8ED}"/>
    <cellStyle name="Normal 3" xfId="43" xr:uid="{52331B4A-4A3C-4267-97CC-2294871666C0}"/>
    <cellStyle name="Normal 4" xfId="63" xr:uid="{6607634B-5C73-4080-BA6D-2559F29F5600}"/>
    <cellStyle name="Notas 2" xfId="42" xr:uid="{33FD2425-A1A8-4105-AB75-EFAE59C6BC68}"/>
    <cellStyle name="Notas 3" xfId="44" xr:uid="{07BB91F8-CFCC-4D9E-9DFB-97CDA50590B5}"/>
    <cellStyle name="Notas 4" xfId="64" xr:uid="{4D2C036E-63F2-4B39-950B-F0859379F45D}"/>
    <cellStyle name="Salida" xfId="10" builtinId="21" customBuiltin="1"/>
    <cellStyle name="Texto de advertencia" xfId="14" builtinId="11" customBuiltin="1"/>
    <cellStyle name="Texto explicativo" xfId="15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87"/>
  <sheetViews>
    <sheetView tabSelected="1" workbookViewId="0">
      <pane ySplit="2" topLeftCell="A3" activePane="bottomLeft" state="frozen"/>
      <selection pane="bottomLeft" activeCell="A3" sqref="A3"/>
    </sheetView>
  </sheetViews>
  <sheetFormatPr baseColWidth="10" defaultColWidth="9.140625" defaultRowHeight="15" x14ac:dyDescent="0.25"/>
  <cols>
    <col min="1" max="1" width="14.28515625" customWidth="1"/>
    <col min="2" max="2" width="10.7109375" style="53" bestFit="1" customWidth="1"/>
    <col min="3" max="3" width="32.5703125" style="14" customWidth="1"/>
    <col min="4" max="4" width="21.28515625" style="53" bestFit="1" customWidth="1"/>
    <col min="5" max="5" width="39.42578125" style="15" customWidth="1"/>
    <col min="6" max="6" width="23" style="15" customWidth="1"/>
    <col min="7" max="7" width="18.42578125" bestFit="1" customWidth="1"/>
    <col min="8" max="8" width="16" bestFit="1" customWidth="1"/>
    <col min="9" max="9" width="12.5703125" customWidth="1"/>
    <col min="10" max="10" width="56.28515625" style="15" customWidth="1"/>
  </cols>
  <sheetData>
    <row r="1" spans="1:10" x14ac:dyDescent="0.25">
      <c r="A1" s="1" t="s">
        <v>0</v>
      </c>
      <c r="C1" s="12">
        <v>46112</v>
      </c>
    </row>
    <row r="2" spans="1:10" ht="30" x14ac:dyDescent="0.25">
      <c r="A2" s="2" t="s">
        <v>1</v>
      </c>
      <c r="B2" s="2" t="s">
        <v>2</v>
      </c>
      <c r="C2" s="2" t="s">
        <v>3</v>
      </c>
      <c r="D2" s="54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6" t="s">
        <v>10</v>
      </c>
    </row>
    <row r="3" spans="1:10" ht="38.25" x14ac:dyDescent="0.25">
      <c r="A3" s="3">
        <v>45272</v>
      </c>
      <c r="B3" s="3">
        <v>45293</v>
      </c>
      <c r="C3" s="4" t="s">
        <v>11</v>
      </c>
      <c r="D3" s="6" t="s">
        <v>12</v>
      </c>
      <c r="E3" s="4" t="s">
        <v>13</v>
      </c>
      <c r="F3" s="42">
        <v>15000</v>
      </c>
      <c r="G3" s="5">
        <v>15000</v>
      </c>
      <c r="H3" s="5">
        <f t="shared" ref="H3:H10" si="0">(F3-G3)</f>
        <v>0</v>
      </c>
      <c r="I3" s="16">
        <f t="shared" ref="I3:I10" si="1">IFERROR(+H3/F3,0)</f>
        <v>0</v>
      </c>
      <c r="J3" s="30"/>
    </row>
    <row r="4" spans="1:10" x14ac:dyDescent="0.25">
      <c r="A4" s="3">
        <v>45229</v>
      </c>
      <c r="B4" s="3">
        <v>45297</v>
      </c>
      <c r="C4" s="4" t="s">
        <v>14</v>
      </c>
      <c r="D4" s="6" t="s">
        <v>12</v>
      </c>
      <c r="E4" s="4" t="s">
        <v>15</v>
      </c>
      <c r="F4" s="42">
        <v>7200</v>
      </c>
      <c r="G4" s="5">
        <v>7200</v>
      </c>
      <c r="H4" s="5">
        <f t="shared" si="0"/>
        <v>0</v>
      </c>
      <c r="I4" s="16">
        <f t="shared" si="1"/>
        <v>0</v>
      </c>
      <c r="J4" s="30"/>
    </row>
    <row r="5" spans="1:10" x14ac:dyDescent="0.25">
      <c r="A5" s="3">
        <v>43691</v>
      </c>
      <c r="B5" s="3">
        <v>45299</v>
      </c>
      <c r="C5" s="4" t="s">
        <v>16</v>
      </c>
      <c r="D5" s="6" t="s">
        <v>12</v>
      </c>
      <c r="E5" s="4" t="s">
        <v>17</v>
      </c>
      <c r="F5" s="43">
        <v>83694.149999999994</v>
      </c>
      <c r="G5" s="17">
        <v>189227.9</v>
      </c>
      <c r="H5" s="5">
        <f t="shared" si="0"/>
        <v>-105533.75</v>
      </c>
      <c r="I5" s="16">
        <f t="shared" si="1"/>
        <v>-1.2609453587855306</v>
      </c>
      <c r="J5" s="27" t="s">
        <v>676</v>
      </c>
    </row>
    <row r="6" spans="1:10" ht="38.25" x14ac:dyDescent="0.25">
      <c r="A6" s="3">
        <v>45304</v>
      </c>
      <c r="B6" s="3">
        <v>45305</v>
      </c>
      <c r="C6" s="4" t="s">
        <v>22</v>
      </c>
      <c r="D6" s="6" t="s">
        <v>12</v>
      </c>
      <c r="E6" s="4" t="s">
        <v>23</v>
      </c>
      <c r="F6" s="42">
        <v>3000</v>
      </c>
      <c r="G6" s="5">
        <v>3000</v>
      </c>
      <c r="H6" s="5">
        <f t="shared" si="0"/>
        <v>0</v>
      </c>
      <c r="I6" s="16">
        <f t="shared" si="1"/>
        <v>0</v>
      </c>
      <c r="J6" s="30"/>
    </row>
    <row r="7" spans="1:10" x14ac:dyDescent="0.25">
      <c r="A7" s="3">
        <v>44378</v>
      </c>
      <c r="B7" s="3">
        <v>45305</v>
      </c>
      <c r="C7" s="4" t="s">
        <v>18</v>
      </c>
      <c r="D7" s="6" t="s">
        <v>12</v>
      </c>
      <c r="E7" s="4" t="s">
        <v>19</v>
      </c>
      <c r="F7" s="42">
        <v>17448</v>
      </c>
      <c r="G7" s="5">
        <v>17448</v>
      </c>
      <c r="H7" s="5">
        <f t="shared" si="0"/>
        <v>0</v>
      </c>
      <c r="I7" s="16">
        <f t="shared" si="1"/>
        <v>0</v>
      </c>
      <c r="J7" s="30"/>
    </row>
    <row r="8" spans="1:10" ht="25.5" x14ac:dyDescent="0.25">
      <c r="A8" s="3">
        <v>44757</v>
      </c>
      <c r="B8" s="3">
        <v>45305</v>
      </c>
      <c r="C8" s="4" t="s">
        <v>20</v>
      </c>
      <c r="D8" s="6" t="s">
        <v>12</v>
      </c>
      <c r="E8" s="4" t="s">
        <v>21</v>
      </c>
      <c r="F8" s="42">
        <v>18690</v>
      </c>
      <c r="G8" s="5">
        <v>18690</v>
      </c>
      <c r="H8" s="5">
        <f t="shared" si="0"/>
        <v>0</v>
      </c>
      <c r="I8" s="16">
        <f t="shared" si="1"/>
        <v>0</v>
      </c>
      <c r="J8" s="30"/>
    </row>
    <row r="9" spans="1:10" x14ac:dyDescent="0.25">
      <c r="A9" s="3">
        <v>44197</v>
      </c>
      <c r="B9" s="3">
        <v>45322</v>
      </c>
      <c r="C9" s="4" t="s">
        <v>24</v>
      </c>
      <c r="D9" s="6" t="s">
        <v>12</v>
      </c>
      <c r="E9" s="4" t="s">
        <v>25</v>
      </c>
      <c r="F9" s="42">
        <v>10470</v>
      </c>
      <c r="G9" s="5">
        <v>10470</v>
      </c>
      <c r="H9" s="5">
        <f t="shared" si="0"/>
        <v>0</v>
      </c>
      <c r="I9" s="16">
        <f t="shared" si="1"/>
        <v>0</v>
      </c>
      <c r="J9" s="30"/>
    </row>
    <row r="10" spans="1:10" x14ac:dyDescent="0.25">
      <c r="A10" s="28">
        <v>44933</v>
      </c>
      <c r="B10" s="28">
        <v>45322</v>
      </c>
      <c r="C10" s="29" t="s">
        <v>430</v>
      </c>
      <c r="D10" s="6" t="s">
        <v>156</v>
      </c>
      <c r="E10" s="4" t="s">
        <v>705</v>
      </c>
      <c r="F10" s="42">
        <v>18200</v>
      </c>
      <c r="G10" s="5">
        <v>18400</v>
      </c>
      <c r="H10" s="5">
        <f t="shared" si="0"/>
        <v>-200</v>
      </c>
      <c r="I10" s="16">
        <f t="shared" si="1"/>
        <v>-1.098901098901099E-2</v>
      </c>
      <c r="J10" s="30" t="s">
        <v>710</v>
      </c>
    </row>
    <row r="11" spans="1:10" ht="25.5" x14ac:dyDescent="0.25">
      <c r="A11" s="3">
        <v>44961</v>
      </c>
      <c r="B11" s="3">
        <v>45325</v>
      </c>
      <c r="C11" s="4" t="s">
        <v>26</v>
      </c>
      <c r="D11" s="6" t="s">
        <v>27</v>
      </c>
      <c r="E11" s="4" t="s">
        <v>28</v>
      </c>
      <c r="F11" s="4" t="s">
        <v>29</v>
      </c>
      <c r="G11" s="17">
        <v>1406</v>
      </c>
      <c r="H11" s="5">
        <v>0</v>
      </c>
      <c r="I11" s="18"/>
      <c r="J11" s="30"/>
    </row>
    <row r="12" spans="1:10" x14ac:dyDescent="0.25">
      <c r="A12" s="3">
        <v>44235</v>
      </c>
      <c r="B12" s="3">
        <v>45329</v>
      </c>
      <c r="C12" s="4" t="s">
        <v>30</v>
      </c>
      <c r="D12" s="6" t="s">
        <v>27</v>
      </c>
      <c r="E12" s="4" t="s">
        <v>31</v>
      </c>
      <c r="F12" s="42">
        <v>110000</v>
      </c>
      <c r="G12" s="5">
        <v>160336.82999999999</v>
      </c>
      <c r="H12" s="5">
        <f t="shared" ref="H12:H44" si="2">(F12-G12)</f>
        <v>-50336.829999999987</v>
      </c>
      <c r="I12" s="16">
        <f t="shared" ref="I12:I44" si="3">IFERROR(+H12/F12,0)</f>
        <v>-0.45760754545454535</v>
      </c>
      <c r="J12" s="30" t="s">
        <v>700</v>
      </c>
    </row>
    <row r="13" spans="1:10" ht="25.5" x14ac:dyDescent="0.25">
      <c r="A13" s="3">
        <v>44967</v>
      </c>
      <c r="B13" s="3">
        <v>45331</v>
      </c>
      <c r="C13" s="4" t="s">
        <v>32</v>
      </c>
      <c r="D13" s="6" t="s">
        <v>12</v>
      </c>
      <c r="E13" s="4" t="s">
        <v>33</v>
      </c>
      <c r="F13" s="42">
        <v>155069.6</v>
      </c>
      <c r="G13" s="5">
        <v>155069.6</v>
      </c>
      <c r="H13" s="5">
        <f t="shared" si="2"/>
        <v>0</v>
      </c>
      <c r="I13" s="16">
        <f t="shared" si="3"/>
        <v>0</v>
      </c>
      <c r="J13" s="30"/>
    </row>
    <row r="14" spans="1:10" x14ac:dyDescent="0.25">
      <c r="A14" s="3">
        <v>43511</v>
      </c>
      <c r="B14" s="3">
        <v>45336</v>
      </c>
      <c r="C14" s="4" t="s">
        <v>34</v>
      </c>
      <c r="D14" s="6" t="s">
        <v>12</v>
      </c>
      <c r="E14" s="4" t="s">
        <v>35</v>
      </c>
      <c r="F14" s="42">
        <v>3000</v>
      </c>
      <c r="G14" s="5">
        <v>3000</v>
      </c>
      <c r="H14" s="5">
        <f t="shared" si="2"/>
        <v>0</v>
      </c>
      <c r="I14" s="16">
        <f t="shared" si="3"/>
        <v>0</v>
      </c>
      <c r="J14" s="30"/>
    </row>
    <row r="15" spans="1:10" x14ac:dyDescent="0.25">
      <c r="A15" s="3">
        <v>44635</v>
      </c>
      <c r="B15" s="3">
        <v>45336</v>
      </c>
      <c r="C15" s="4" t="s">
        <v>36</v>
      </c>
      <c r="D15" s="6" t="s">
        <v>12</v>
      </c>
      <c r="E15" s="4" t="s">
        <v>37</v>
      </c>
      <c r="F15" s="42">
        <v>3739</v>
      </c>
      <c r="G15" s="5">
        <v>3739</v>
      </c>
      <c r="H15" s="5">
        <f t="shared" si="2"/>
        <v>0</v>
      </c>
      <c r="I15" s="16">
        <f t="shared" si="3"/>
        <v>0</v>
      </c>
      <c r="J15" s="30"/>
    </row>
    <row r="16" spans="1:10" ht="25.5" x14ac:dyDescent="0.25">
      <c r="A16" s="3">
        <v>44999</v>
      </c>
      <c r="B16" s="3">
        <v>45347</v>
      </c>
      <c r="C16" s="4" t="s">
        <v>38</v>
      </c>
      <c r="D16" s="6" t="s">
        <v>12</v>
      </c>
      <c r="E16" s="4" t="s">
        <v>39</v>
      </c>
      <c r="F16" s="44">
        <v>387755</v>
      </c>
      <c r="G16" s="5">
        <v>535079.44999999995</v>
      </c>
      <c r="H16" s="5">
        <f t="shared" si="2"/>
        <v>-147324.44999999995</v>
      </c>
      <c r="I16" s="16">
        <f t="shared" si="3"/>
        <v>-0.37994210261634265</v>
      </c>
      <c r="J16" s="30" t="s">
        <v>711</v>
      </c>
    </row>
    <row r="17" spans="1:10" ht="25.5" x14ac:dyDescent="0.25">
      <c r="A17" s="3">
        <v>44986</v>
      </c>
      <c r="B17" s="3">
        <v>45350</v>
      </c>
      <c r="C17" s="4" t="s">
        <v>42</v>
      </c>
      <c r="D17" s="6" t="s">
        <v>12</v>
      </c>
      <c r="E17" s="4" t="s">
        <v>43</v>
      </c>
      <c r="F17" s="42">
        <v>1000</v>
      </c>
      <c r="G17" s="5">
        <v>1000</v>
      </c>
      <c r="H17" s="5">
        <f t="shared" si="2"/>
        <v>0</v>
      </c>
      <c r="I17" s="16">
        <f t="shared" si="3"/>
        <v>0</v>
      </c>
      <c r="J17" s="30"/>
    </row>
    <row r="18" spans="1:10" ht="25.5" x14ac:dyDescent="0.25">
      <c r="A18" s="3">
        <v>44256</v>
      </c>
      <c r="B18" s="3">
        <v>45350</v>
      </c>
      <c r="C18" s="4" t="s">
        <v>40</v>
      </c>
      <c r="D18" s="6" t="s">
        <v>27</v>
      </c>
      <c r="E18" s="4" t="s">
        <v>41</v>
      </c>
      <c r="F18" s="44">
        <v>1223516.58</v>
      </c>
      <c r="G18" s="5">
        <v>815677.72</v>
      </c>
      <c r="H18" s="5">
        <f t="shared" si="2"/>
        <v>407838.8600000001</v>
      </c>
      <c r="I18" s="16">
        <f t="shared" si="3"/>
        <v>0.33333333333333337</v>
      </c>
      <c r="J18" s="30"/>
    </row>
    <row r="19" spans="1:10" x14ac:dyDescent="0.25">
      <c r="A19" s="3">
        <v>44986</v>
      </c>
      <c r="B19" s="3">
        <v>45351</v>
      </c>
      <c r="C19" s="4" t="s">
        <v>44</v>
      </c>
      <c r="D19" s="6" t="s">
        <v>12</v>
      </c>
      <c r="E19" s="4" t="s">
        <v>45</v>
      </c>
      <c r="F19" s="42">
        <v>14500</v>
      </c>
      <c r="G19" s="5">
        <v>14500</v>
      </c>
      <c r="H19" s="5">
        <f t="shared" si="2"/>
        <v>0</v>
      </c>
      <c r="I19" s="16">
        <f t="shared" si="3"/>
        <v>0</v>
      </c>
      <c r="J19" s="30"/>
    </row>
    <row r="20" spans="1:10" ht="38.25" x14ac:dyDescent="0.25">
      <c r="A20" s="3">
        <v>45354</v>
      </c>
      <c r="B20" s="3">
        <v>45355</v>
      </c>
      <c r="C20" s="4" t="s">
        <v>46</v>
      </c>
      <c r="D20" s="6" t="s">
        <v>12</v>
      </c>
      <c r="E20" s="4" t="s">
        <v>47</v>
      </c>
      <c r="F20" s="42">
        <v>38000</v>
      </c>
      <c r="G20" s="5">
        <v>38000</v>
      </c>
      <c r="H20" s="5">
        <f t="shared" si="2"/>
        <v>0</v>
      </c>
      <c r="I20" s="16">
        <f t="shared" si="3"/>
        <v>0</v>
      </c>
      <c r="J20" s="30"/>
    </row>
    <row r="21" spans="1:10" x14ac:dyDescent="0.25">
      <c r="A21" s="3">
        <v>44991</v>
      </c>
      <c r="B21" s="3">
        <v>45356</v>
      </c>
      <c r="C21" s="4" t="s">
        <v>48</v>
      </c>
      <c r="D21" s="6" t="s">
        <v>12</v>
      </c>
      <c r="E21" s="4" t="s">
        <v>49</v>
      </c>
      <c r="F21" s="42">
        <v>124500</v>
      </c>
      <c r="G21" s="17">
        <v>130205.07</v>
      </c>
      <c r="H21" s="5">
        <f t="shared" si="2"/>
        <v>-5705.070000000007</v>
      </c>
      <c r="I21" s="16">
        <f t="shared" si="3"/>
        <v>-4.58238554216868E-2</v>
      </c>
      <c r="J21" s="4" t="s">
        <v>701</v>
      </c>
    </row>
    <row r="22" spans="1:10" ht="25.5" x14ac:dyDescent="0.25">
      <c r="A22" s="3">
        <v>45355</v>
      </c>
      <c r="B22" s="3">
        <v>45359</v>
      </c>
      <c r="C22" s="4" t="s">
        <v>50</v>
      </c>
      <c r="D22" s="6" t="s">
        <v>27</v>
      </c>
      <c r="E22" s="4" t="s">
        <v>51</v>
      </c>
      <c r="F22" s="42">
        <v>3000</v>
      </c>
      <c r="G22" s="5">
        <v>3000</v>
      </c>
      <c r="H22" s="5">
        <f t="shared" si="2"/>
        <v>0</v>
      </c>
      <c r="I22" s="16">
        <f t="shared" si="3"/>
        <v>0</v>
      </c>
      <c r="J22" s="30" t="s">
        <v>677</v>
      </c>
    </row>
    <row r="23" spans="1:10" ht="25.5" x14ac:dyDescent="0.25">
      <c r="A23" s="3">
        <v>44630</v>
      </c>
      <c r="B23" s="3">
        <v>45360</v>
      </c>
      <c r="C23" s="4" t="s">
        <v>52</v>
      </c>
      <c r="D23" s="6" t="s">
        <v>27</v>
      </c>
      <c r="E23" s="4" t="s">
        <v>53</v>
      </c>
      <c r="F23" s="42">
        <v>24795.58</v>
      </c>
      <c r="G23" s="5">
        <v>24795.599999999999</v>
      </c>
      <c r="H23" s="5">
        <f t="shared" si="2"/>
        <v>-1.9999999996798579E-2</v>
      </c>
      <c r="I23" s="16">
        <f t="shared" si="3"/>
        <v>-8.0659536888423566E-7</v>
      </c>
      <c r="J23" s="30"/>
    </row>
    <row r="24" spans="1:10" x14ac:dyDescent="0.25">
      <c r="A24" s="3">
        <v>45361</v>
      </c>
      <c r="B24" s="3">
        <v>45362</v>
      </c>
      <c r="C24" s="4" t="s">
        <v>54</v>
      </c>
      <c r="D24" s="6" t="s">
        <v>12</v>
      </c>
      <c r="E24" s="4" t="s">
        <v>55</v>
      </c>
      <c r="F24" s="42">
        <v>38000</v>
      </c>
      <c r="G24" s="5">
        <v>38000</v>
      </c>
      <c r="H24" s="5">
        <f t="shared" si="2"/>
        <v>0</v>
      </c>
      <c r="I24" s="16">
        <f t="shared" si="3"/>
        <v>0</v>
      </c>
      <c r="J24" s="30"/>
    </row>
    <row r="25" spans="1:10" x14ac:dyDescent="0.25">
      <c r="A25" s="3">
        <v>44635</v>
      </c>
      <c r="B25" s="3">
        <v>45365</v>
      </c>
      <c r="C25" s="4" t="s">
        <v>56</v>
      </c>
      <c r="D25" s="6" t="s">
        <v>12</v>
      </c>
      <c r="E25" s="4" t="s">
        <v>57</v>
      </c>
      <c r="F25" s="42">
        <v>8225</v>
      </c>
      <c r="G25" s="5">
        <v>8225</v>
      </c>
      <c r="H25" s="5">
        <f t="shared" si="2"/>
        <v>0</v>
      </c>
      <c r="I25" s="16">
        <f t="shared" si="3"/>
        <v>0</v>
      </c>
      <c r="J25" s="30"/>
    </row>
    <row r="26" spans="1:10" ht="25.5" x14ac:dyDescent="0.25">
      <c r="A26" s="3">
        <v>44635</v>
      </c>
      <c r="B26" s="3">
        <v>45365</v>
      </c>
      <c r="C26" s="4" t="s">
        <v>58</v>
      </c>
      <c r="D26" s="6" t="s">
        <v>12</v>
      </c>
      <c r="E26" s="4" t="s">
        <v>59</v>
      </c>
      <c r="F26" s="42">
        <v>3739</v>
      </c>
      <c r="G26" s="5">
        <v>3739</v>
      </c>
      <c r="H26" s="5">
        <f t="shared" si="2"/>
        <v>0</v>
      </c>
      <c r="I26" s="16">
        <f t="shared" si="3"/>
        <v>0</v>
      </c>
      <c r="J26" s="30"/>
    </row>
    <row r="27" spans="1:10" x14ac:dyDescent="0.25">
      <c r="A27" s="3">
        <v>45000</v>
      </c>
      <c r="B27" s="3">
        <v>45365</v>
      </c>
      <c r="C27" s="4" t="s">
        <v>60</v>
      </c>
      <c r="D27" s="6" t="s">
        <v>12</v>
      </c>
      <c r="E27" s="4" t="s">
        <v>61</v>
      </c>
      <c r="F27" s="42">
        <v>80500</v>
      </c>
      <c r="G27" s="5">
        <v>80500</v>
      </c>
      <c r="H27" s="5">
        <f t="shared" si="2"/>
        <v>0</v>
      </c>
      <c r="I27" s="16">
        <f t="shared" si="3"/>
        <v>0</v>
      </c>
      <c r="J27" s="30"/>
    </row>
    <row r="28" spans="1:10" ht="25.5" x14ac:dyDescent="0.25">
      <c r="A28" s="3">
        <v>45362</v>
      </c>
      <c r="B28" s="3">
        <v>45366</v>
      </c>
      <c r="C28" s="4" t="s">
        <v>50</v>
      </c>
      <c r="D28" s="6" t="s">
        <v>27</v>
      </c>
      <c r="E28" s="4" t="s">
        <v>62</v>
      </c>
      <c r="F28" s="42">
        <v>3000</v>
      </c>
      <c r="G28" s="5">
        <v>3000</v>
      </c>
      <c r="H28" s="5">
        <f t="shared" si="2"/>
        <v>0</v>
      </c>
      <c r="I28" s="16">
        <f t="shared" si="3"/>
        <v>0</v>
      </c>
      <c r="J28" s="30" t="s">
        <v>677</v>
      </c>
    </row>
    <row r="29" spans="1:10" ht="25.5" x14ac:dyDescent="0.25">
      <c r="A29" s="3">
        <v>45341</v>
      </c>
      <c r="B29" s="3">
        <v>45368</v>
      </c>
      <c r="C29" s="4" t="s">
        <v>32</v>
      </c>
      <c r="D29" s="6" t="s">
        <v>12</v>
      </c>
      <c r="E29" s="4" t="s">
        <v>63</v>
      </c>
      <c r="F29" s="42">
        <v>11398</v>
      </c>
      <c r="G29" s="19">
        <v>11398</v>
      </c>
      <c r="H29" s="5">
        <f t="shared" si="2"/>
        <v>0</v>
      </c>
      <c r="I29" s="16">
        <f t="shared" si="3"/>
        <v>0</v>
      </c>
      <c r="J29" s="30"/>
    </row>
    <row r="30" spans="1:10" x14ac:dyDescent="0.25">
      <c r="A30" s="3">
        <v>45367</v>
      </c>
      <c r="B30" s="3">
        <v>45368</v>
      </c>
      <c r="C30" s="4" t="s">
        <v>64</v>
      </c>
      <c r="D30" s="6" t="s">
        <v>12</v>
      </c>
      <c r="E30" s="4" t="s">
        <v>65</v>
      </c>
      <c r="F30" s="42">
        <v>19500</v>
      </c>
      <c r="G30" s="5">
        <v>19500</v>
      </c>
      <c r="H30" s="5">
        <f t="shared" si="2"/>
        <v>0</v>
      </c>
      <c r="I30" s="16">
        <f t="shared" si="3"/>
        <v>0</v>
      </c>
      <c r="J30" s="30"/>
    </row>
    <row r="31" spans="1:10" ht="25.5" x14ac:dyDescent="0.25">
      <c r="A31" s="3">
        <v>44641</v>
      </c>
      <c r="B31" s="3">
        <v>45371</v>
      </c>
      <c r="C31" s="4" t="s">
        <v>66</v>
      </c>
      <c r="D31" s="6" t="s">
        <v>27</v>
      </c>
      <c r="E31" s="4" t="s">
        <v>67</v>
      </c>
      <c r="F31" s="42">
        <v>57921.919999999998</v>
      </c>
      <c r="G31" s="5">
        <v>57921.96</v>
      </c>
      <c r="H31" s="5">
        <f t="shared" si="2"/>
        <v>-4.0000000000873115E-2</v>
      </c>
      <c r="I31" s="16">
        <f t="shared" si="3"/>
        <v>-6.9058484250648311E-7</v>
      </c>
      <c r="J31" s="30"/>
    </row>
    <row r="32" spans="1:10" ht="25.5" x14ac:dyDescent="0.25">
      <c r="A32" s="3">
        <v>45352</v>
      </c>
      <c r="B32" s="3">
        <v>45374</v>
      </c>
      <c r="C32" s="4" t="s">
        <v>68</v>
      </c>
      <c r="D32" s="6" t="s">
        <v>27</v>
      </c>
      <c r="E32" s="4" t="s">
        <v>69</v>
      </c>
      <c r="F32" s="42">
        <v>3200</v>
      </c>
      <c r="G32" s="5">
        <v>3200</v>
      </c>
      <c r="H32" s="5">
        <f t="shared" si="2"/>
        <v>0</v>
      </c>
      <c r="I32" s="16">
        <f t="shared" si="3"/>
        <v>0</v>
      </c>
      <c r="J32" s="30" t="s">
        <v>677</v>
      </c>
    </row>
    <row r="33" spans="1:10" ht="25.5" x14ac:dyDescent="0.25">
      <c r="A33" s="3">
        <v>45374</v>
      </c>
      <c r="B33" s="3">
        <v>45375</v>
      </c>
      <c r="C33" s="4" t="s">
        <v>70</v>
      </c>
      <c r="D33" s="6" t="s">
        <v>12</v>
      </c>
      <c r="E33" s="4" t="s">
        <v>71</v>
      </c>
      <c r="F33" s="42">
        <v>40000</v>
      </c>
      <c r="G33" s="5">
        <v>40000</v>
      </c>
      <c r="H33" s="5">
        <f t="shared" si="2"/>
        <v>0</v>
      </c>
      <c r="I33" s="16">
        <f t="shared" si="3"/>
        <v>0</v>
      </c>
      <c r="J33" s="30"/>
    </row>
    <row r="34" spans="1:10" ht="25.5" x14ac:dyDescent="0.25">
      <c r="A34" s="3">
        <v>45375</v>
      </c>
      <c r="B34" s="3">
        <v>45376</v>
      </c>
      <c r="C34" s="4" t="s">
        <v>72</v>
      </c>
      <c r="D34" s="6" t="s">
        <v>12</v>
      </c>
      <c r="E34" s="4" t="s">
        <v>73</v>
      </c>
      <c r="F34" s="42">
        <v>26000</v>
      </c>
      <c r="G34" s="5">
        <v>26000</v>
      </c>
      <c r="H34" s="5">
        <f t="shared" si="2"/>
        <v>0</v>
      </c>
      <c r="I34" s="16">
        <f t="shared" si="3"/>
        <v>0</v>
      </c>
      <c r="J34" s="30"/>
    </row>
    <row r="35" spans="1:10" ht="25.5" x14ac:dyDescent="0.25">
      <c r="A35" s="3">
        <v>45379</v>
      </c>
      <c r="B35" s="3">
        <v>45381</v>
      </c>
      <c r="C35" s="4" t="s">
        <v>74</v>
      </c>
      <c r="D35" s="6" t="s">
        <v>12</v>
      </c>
      <c r="E35" s="4" t="s">
        <v>75</v>
      </c>
      <c r="F35" s="42">
        <v>330</v>
      </c>
      <c r="G35" s="5">
        <v>330</v>
      </c>
      <c r="H35" s="5">
        <f t="shared" si="2"/>
        <v>0</v>
      </c>
      <c r="I35" s="16">
        <f t="shared" si="3"/>
        <v>0</v>
      </c>
      <c r="J35" s="30"/>
    </row>
    <row r="36" spans="1:10" ht="25.5" x14ac:dyDescent="0.25">
      <c r="A36" s="3">
        <v>45380</v>
      </c>
      <c r="B36" s="3">
        <v>45381</v>
      </c>
      <c r="C36" s="4" t="s">
        <v>77</v>
      </c>
      <c r="D36" s="6" t="s">
        <v>12</v>
      </c>
      <c r="E36" s="4" t="s">
        <v>75</v>
      </c>
      <c r="F36" s="42">
        <v>330</v>
      </c>
      <c r="G36" s="5">
        <v>330</v>
      </c>
      <c r="H36" s="5">
        <f t="shared" si="2"/>
        <v>0</v>
      </c>
      <c r="I36" s="16">
        <f t="shared" si="3"/>
        <v>0</v>
      </c>
      <c r="J36" s="30"/>
    </row>
    <row r="37" spans="1:10" ht="25.5" x14ac:dyDescent="0.25">
      <c r="A37" s="3">
        <v>45379</v>
      </c>
      <c r="B37" s="3">
        <v>45381</v>
      </c>
      <c r="C37" s="4" t="s">
        <v>76</v>
      </c>
      <c r="D37" s="6" t="s">
        <v>12</v>
      </c>
      <c r="E37" s="4" t="s">
        <v>75</v>
      </c>
      <c r="F37" s="42">
        <v>330</v>
      </c>
      <c r="G37" s="5">
        <v>330</v>
      </c>
      <c r="H37" s="5">
        <f t="shared" si="2"/>
        <v>0</v>
      </c>
      <c r="I37" s="16">
        <f t="shared" si="3"/>
        <v>0</v>
      </c>
      <c r="J37" s="30"/>
    </row>
    <row r="38" spans="1:10" ht="25.5" x14ac:dyDescent="0.25">
      <c r="A38" s="3">
        <v>45380</v>
      </c>
      <c r="B38" s="3">
        <v>45381</v>
      </c>
      <c r="C38" s="4" t="s">
        <v>78</v>
      </c>
      <c r="D38" s="6" t="s">
        <v>12</v>
      </c>
      <c r="E38" s="4" t="s">
        <v>75</v>
      </c>
      <c r="F38" s="42">
        <v>330</v>
      </c>
      <c r="G38" s="5">
        <v>330</v>
      </c>
      <c r="H38" s="5">
        <f t="shared" si="2"/>
        <v>0</v>
      </c>
      <c r="I38" s="16">
        <f t="shared" si="3"/>
        <v>0</v>
      </c>
      <c r="J38" s="30"/>
    </row>
    <row r="39" spans="1:10" ht="25.5" x14ac:dyDescent="0.25">
      <c r="A39" s="3">
        <v>45017</v>
      </c>
      <c r="B39" s="3">
        <v>45382</v>
      </c>
      <c r="C39" s="4" t="s">
        <v>79</v>
      </c>
      <c r="D39" s="6" t="s">
        <v>27</v>
      </c>
      <c r="E39" s="4" t="s">
        <v>80</v>
      </c>
      <c r="F39" s="42">
        <v>3174.6</v>
      </c>
      <c r="G39" s="5">
        <v>3174.6</v>
      </c>
      <c r="H39" s="5">
        <f t="shared" si="2"/>
        <v>0</v>
      </c>
      <c r="I39" s="16">
        <f t="shared" si="3"/>
        <v>0</v>
      </c>
      <c r="J39" s="30"/>
    </row>
    <row r="40" spans="1:10" ht="38.25" x14ac:dyDescent="0.25">
      <c r="A40" s="3">
        <v>45017</v>
      </c>
      <c r="B40" s="3">
        <v>45382</v>
      </c>
      <c r="C40" s="4" t="s">
        <v>81</v>
      </c>
      <c r="D40" s="6" t="s">
        <v>27</v>
      </c>
      <c r="E40" s="4" t="s">
        <v>82</v>
      </c>
      <c r="F40" s="42">
        <v>14988</v>
      </c>
      <c r="G40" s="5">
        <v>14988</v>
      </c>
      <c r="H40" s="5">
        <f t="shared" si="2"/>
        <v>0</v>
      </c>
      <c r="I40" s="16">
        <f t="shared" si="3"/>
        <v>0</v>
      </c>
      <c r="J40" s="30"/>
    </row>
    <row r="41" spans="1:10" x14ac:dyDescent="0.25">
      <c r="A41" s="3">
        <v>45017</v>
      </c>
      <c r="B41" s="3">
        <v>45382</v>
      </c>
      <c r="C41" s="4" t="s">
        <v>32</v>
      </c>
      <c r="D41" s="6" t="s">
        <v>12</v>
      </c>
      <c r="E41" s="4" t="s">
        <v>83</v>
      </c>
      <c r="F41" s="42">
        <v>10749</v>
      </c>
      <c r="G41" s="5">
        <v>10749</v>
      </c>
      <c r="H41" s="5">
        <f t="shared" si="2"/>
        <v>0</v>
      </c>
      <c r="I41" s="16">
        <f t="shared" si="3"/>
        <v>0</v>
      </c>
      <c r="J41" s="30"/>
    </row>
    <row r="42" spans="1:10" ht="25.5" x14ac:dyDescent="0.25">
      <c r="A42" s="3">
        <v>45017</v>
      </c>
      <c r="B42" s="3">
        <v>45382</v>
      </c>
      <c r="C42" s="4" t="s">
        <v>84</v>
      </c>
      <c r="D42" s="6" t="s">
        <v>27</v>
      </c>
      <c r="E42" s="4" t="s">
        <v>85</v>
      </c>
      <c r="F42" s="42">
        <v>5154.12</v>
      </c>
      <c r="G42" s="5">
        <v>5154.12</v>
      </c>
      <c r="H42" s="5">
        <f t="shared" si="2"/>
        <v>0</v>
      </c>
      <c r="I42" s="16">
        <f t="shared" si="3"/>
        <v>0</v>
      </c>
      <c r="J42" s="30"/>
    </row>
    <row r="43" spans="1:10" ht="25.5" x14ac:dyDescent="0.25">
      <c r="A43" s="3">
        <v>45017</v>
      </c>
      <c r="B43" s="3">
        <v>45382</v>
      </c>
      <c r="C43" s="4" t="s">
        <v>86</v>
      </c>
      <c r="D43" s="6" t="s">
        <v>27</v>
      </c>
      <c r="E43" s="4" t="s">
        <v>87</v>
      </c>
      <c r="F43" s="42">
        <v>2259.7199999999998</v>
      </c>
      <c r="G43" s="5">
        <v>2259.7199999999998</v>
      </c>
      <c r="H43" s="5">
        <f t="shared" si="2"/>
        <v>0</v>
      </c>
      <c r="I43" s="16">
        <f t="shared" si="3"/>
        <v>0</v>
      </c>
      <c r="J43" s="30"/>
    </row>
    <row r="44" spans="1:10" ht="25.5" x14ac:dyDescent="0.25">
      <c r="A44" s="3">
        <v>45017</v>
      </c>
      <c r="B44" s="3">
        <v>45382</v>
      </c>
      <c r="C44" s="4" t="s">
        <v>88</v>
      </c>
      <c r="D44" s="6" t="s">
        <v>27</v>
      </c>
      <c r="E44" s="4" t="s">
        <v>89</v>
      </c>
      <c r="F44" s="42">
        <v>4331.5200000000004</v>
      </c>
      <c r="G44" s="17">
        <v>4331.5200000000004</v>
      </c>
      <c r="H44" s="5">
        <f t="shared" si="2"/>
        <v>0</v>
      </c>
      <c r="I44" s="16">
        <f t="shared" si="3"/>
        <v>0</v>
      </c>
      <c r="J44" s="30"/>
    </row>
    <row r="45" spans="1:10" ht="25.5" x14ac:dyDescent="0.25">
      <c r="A45" s="3">
        <v>45017</v>
      </c>
      <c r="B45" s="3">
        <v>45382</v>
      </c>
      <c r="C45" s="4" t="s">
        <v>90</v>
      </c>
      <c r="D45" s="6" t="s">
        <v>91</v>
      </c>
      <c r="E45" s="4" t="s">
        <v>92</v>
      </c>
      <c r="F45" s="4" t="s">
        <v>93</v>
      </c>
      <c r="G45" s="17">
        <v>114314.63</v>
      </c>
      <c r="H45" s="6"/>
      <c r="I45" s="16"/>
      <c r="J45" s="30"/>
    </row>
    <row r="46" spans="1:10" ht="25.5" x14ac:dyDescent="0.25">
      <c r="A46" s="3">
        <v>45017</v>
      </c>
      <c r="B46" s="3">
        <v>45382</v>
      </c>
      <c r="C46" s="4" t="s">
        <v>44</v>
      </c>
      <c r="D46" s="6" t="s">
        <v>27</v>
      </c>
      <c r="E46" s="4" t="s">
        <v>94</v>
      </c>
      <c r="F46" s="42">
        <v>12350</v>
      </c>
      <c r="G46" s="5">
        <v>12350</v>
      </c>
      <c r="H46" s="5">
        <f t="shared" ref="H46:H54" si="4">(F46-G46)</f>
        <v>0</v>
      </c>
      <c r="I46" s="16">
        <f t="shared" ref="I46:I51" si="5">IFERROR(+H46/F46,0)</f>
        <v>0</v>
      </c>
      <c r="J46" s="30"/>
    </row>
    <row r="47" spans="1:10" ht="25.5" x14ac:dyDescent="0.25">
      <c r="A47" s="3">
        <v>45381</v>
      </c>
      <c r="B47" s="3">
        <v>45382</v>
      </c>
      <c r="C47" s="4" t="s">
        <v>99</v>
      </c>
      <c r="D47" s="6" t="s">
        <v>12</v>
      </c>
      <c r="E47" s="4" t="s">
        <v>100</v>
      </c>
      <c r="F47" s="42">
        <v>24000</v>
      </c>
      <c r="G47" s="17">
        <v>0</v>
      </c>
      <c r="H47" s="5">
        <f t="shared" si="4"/>
        <v>24000</v>
      </c>
      <c r="I47" s="16">
        <f t="shared" si="5"/>
        <v>1</v>
      </c>
      <c r="J47" s="27" t="s">
        <v>678</v>
      </c>
    </row>
    <row r="48" spans="1:10" ht="25.5" x14ac:dyDescent="0.25">
      <c r="A48" s="3">
        <v>45017</v>
      </c>
      <c r="B48" s="3">
        <v>45382</v>
      </c>
      <c r="C48" s="4" t="s">
        <v>95</v>
      </c>
      <c r="D48" s="6" t="s">
        <v>27</v>
      </c>
      <c r="E48" s="4" t="s">
        <v>96</v>
      </c>
      <c r="F48" s="42">
        <v>4106.16</v>
      </c>
      <c r="G48" s="5">
        <v>4106.16</v>
      </c>
      <c r="H48" s="5">
        <f t="shared" si="4"/>
        <v>0</v>
      </c>
      <c r="I48" s="16">
        <f t="shared" si="5"/>
        <v>0</v>
      </c>
      <c r="J48" s="30"/>
    </row>
    <row r="49" spans="1:10" ht="25.5" x14ac:dyDescent="0.25">
      <c r="A49" s="3">
        <v>45017</v>
      </c>
      <c r="B49" s="3">
        <v>45382</v>
      </c>
      <c r="C49" s="4" t="s">
        <v>97</v>
      </c>
      <c r="D49" s="6" t="s">
        <v>27</v>
      </c>
      <c r="E49" s="4" t="s">
        <v>98</v>
      </c>
      <c r="F49" s="42">
        <v>9600</v>
      </c>
      <c r="G49" s="5">
        <v>9600</v>
      </c>
      <c r="H49" s="5">
        <f t="shared" si="4"/>
        <v>0</v>
      </c>
      <c r="I49" s="16">
        <f t="shared" si="5"/>
        <v>0</v>
      </c>
      <c r="J49" s="30"/>
    </row>
    <row r="50" spans="1:10" ht="25.5" x14ac:dyDescent="0.25">
      <c r="A50" s="3">
        <v>45018</v>
      </c>
      <c r="B50" s="3">
        <v>45383</v>
      </c>
      <c r="C50" s="4" t="s">
        <v>101</v>
      </c>
      <c r="D50" s="6" t="s">
        <v>27</v>
      </c>
      <c r="E50" s="4" t="s">
        <v>102</v>
      </c>
      <c r="F50" s="42">
        <v>2094.98</v>
      </c>
      <c r="G50" s="5">
        <v>2094.98</v>
      </c>
      <c r="H50" s="5">
        <f t="shared" si="4"/>
        <v>0</v>
      </c>
      <c r="I50" s="16">
        <f t="shared" si="5"/>
        <v>0</v>
      </c>
      <c r="J50" s="30"/>
    </row>
    <row r="51" spans="1:10" ht="25.5" x14ac:dyDescent="0.25">
      <c r="A51" s="3">
        <v>45293</v>
      </c>
      <c r="B51" s="3">
        <v>45389</v>
      </c>
      <c r="C51" s="4" t="s">
        <v>103</v>
      </c>
      <c r="D51" s="6" t="s">
        <v>12</v>
      </c>
      <c r="E51" s="4" t="s">
        <v>104</v>
      </c>
      <c r="F51" s="42">
        <v>801629.4</v>
      </c>
      <c r="G51" s="17">
        <v>801630.18</v>
      </c>
      <c r="H51" s="5">
        <f t="shared" si="4"/>
        <v>-0.78000000002793968</v>
      </c>
      <c r="I51" s="16">
        <f t="shared" si="5"/>
        <v>-9.7301820520547231E-7</v>
      </c>
      <c r="J51" s="30"/>
    </row>
    <row r="52" spans="1:10" ht="25.5" x14ac:dyDescent="0.25">
      <c r="A52" s="7">
        <v>45303</v>
      </c>
      <c r="B52" s="7">
        <v>45389</v>
      </c>
      <c r="C52" s="8" t="s">
        <v>103</v>
      </c>
      <c r="D52" s="10" t="s">
        <v>12</v>
      </c>
      <c r="E52" s="8" t="s">
        <v>105</v>
      </c>
      <c r="F52" s="45">
        <v>114800</v>
      </c>
      <c r="G52" s="20">
        <v>114800</v>
      </c>
      <c r="H52" s="20">
        <f t="shared" si="4"/>
        <v>0</v>
      </c>
      <c r="I52" s="21"/>
      <c r="J52" s="31"/>
    </row>
    <row r="53" spans="1:10" ht="25.5" x14ac:dyDescent="0.25">
      <c r="A53" s="3">
        <v>45389</v>
      </c>
      <c r="B53" s="3">
        <v>45390</v>
      </c>
      <c r="C53" s="4" t="s">
        <v>64</v>
      </c>
      <c r="D53" s="6" t="s">
        <v>12</v>
      </c>
      <c r="E53" s="4" t="s">
        <v>106</v>
      </c>
      <c r="F53" s="42">
        <v>19500</v>
      </c>
      <c r="G53" s="5">
        <v>19500</v>
      </c>
      <c r="H53" s="5">
        <f t="shared" si="4"/>
        <v>0</v>
      </c>
      <c r="I53" s="16">
        <f>IFERROR(+H53/F53,0)</f>
        <v>0</v>
      </c>
      <c r="J53" s="34"/>
    </row>
    <row r="54" spans="1:10" ht="25.5" x14ac:dyDescent="0.25">
      <c r="A54" s="3">
        <v>45390</v>
      </c>
      <c r="B54" s="3">
        <v>45394</v>
      </c>
      <c r="C54" s="4" t="s">
        <v>50</v>
      </c>
      <c r="D54" s="6" t="s">
        <v>27</v>
      </c>
      <c r="E54" s="4" t="s">
        <v>107</v>
      </c>
      <c r="F54" s="42">
        <v>2500</v>
      </c>
      <c r="G54" s="5">
        <v>2500</v>
      </c>
      <c r="H54" s="5">
        <f t="shared" si="4"/>
        <v>0</v>
      </c>
      <c r="I54" s="16">
        <f>IFERROR(+H54/F54,0)</f>
        <v>0</v>
      </c>
      <c r="J54" s="30" t="s">
        <v>677</v>
      </c>
    </row>
    <row r="55" spans="1:10" ht="25.5" x14ac:dyDescent="0.25">
      <c r="A55" s="7">
        <v>45293</v>
      </c>
      <c r="B55" s="7">
        <v>45397</v>
      </c>
      <c r="C55" s="8" t="s">
        <v>110</v>
      </c>
      <c r="D55" s="10" t="s">
        <v>12</v>
      </c>
      <c r="E55" s="8" t="s">
        <v>111</v>
      </c>
      <c r="F55" s="46" t="s">
        <v>93</v>
      </c>
      <c r="G55" s="20">
        <v>7443.91</v>
      </c>
      <c r="H55" s="10"/>
      <c r="I55" s="25"/>
      <c r="J55" s="31"/>
    </row>
    <row r="56" spans="1:10" x14ac:dyDescent="0.25">
      <c r="A56" s="3">
        <v>44666</v>
      </c>
      <c r="B56" s="3">
        <v>45397</v>
      </c>
      <c r="C56" s="4" t="s">
        <v>108</v>
      </c>
      <c r="D56" s="6" t="s">
        <v>12</v>
      </c>
      <c r="E56" s="4" t="s">
        <v>109</v>
      </c>
      <c r="F56" s="42">
        <v>2488.58</v>
      </c>
      <c r="G56" s="5">
        <v>2488.58</v>
      </c>
      <c r="H56" s="5">
        <f t="shared" ref="H56:H67" si="6">(F56-G56)</f>
        <v>0</v>
      </c>
      <c r="I56" s="16"/>
      <c r="J56" s="34"/>
    </row>
    <row r="57" spans="1:10" ht="25.5" x14ac:dyDescent="0.25">
      <c r="A57" s="3">
        <v>45396</v>
      </c>
      <c r="B57" s="3">
        <v>45397</v>
      </c>
      <c r="C57" s="4" t="s">
        <v>112</v>
      </c>
      <c r="D57" s="6" t="s">
        <v>12</v>
      </c>
      <c r="E57" s="4" t="s">
        <v>113</v>
      </c>
      <c r="F57" s="42">
        <v>30000</v>
      </c>
      <c r="G57" s="5">
        <v>30000</v>
      </c>
      <c r="H57" s="5">
        <f t="shared" si="6"/>
        <v>0</v>
      </c>
      <c r="I57" s="16">
        <f t="shared" ref="I57:I88" si="7">IFERROR(+H57/F57,0)</f>
        <v>0</v>
      </c>
      <c r="J57" s="34"/>
    </row>
    <row r="58" spans="1:10" ht="25.5" x14ac:dyDescent="0.25">
      <c r="A58" s="3">
        <v>45397</v>
      </c>
      <c r="B58" s="3">
        <v>45400</v>
      </c>
      <c r="C58" s="4" t="s">
        <v>114</v>
      </c>
      <c r="D58" s="6" t="s">
        <v>27</v>
      </c>
      <c r="E58" s="4" t="s">
        <v>115</v>
      </c>
      <c r="F58" s="42">
        <v>2000</v>
      </c>
      <c r="G58" s="22">
        <v>2000</v>
      </c>
      <c r="H58" s="5">
        <f t="shared" si="6"/>
        <v>0</v>
      </c>
      <c r="I58" s="16">
        <f t="shared" si="7"/>
        <v>0</v>
      </c>
      <c r="J58" s="30" t="s">
        <v>677</v>
      </c>
    </row>
    <row r="59" spans="1:10" ht="25.5" x14ac:dyDescent="0.25">
      <c r="A59" s="3">
        <v>45397</v>
      </c>
      <c r="B59" s="3">
        <v>45401</v>
      </c>
      <c r="C59" s="4" t="s">
        <v>116</v>
      </c>
      <c r="D59" s="6" t="s">
        <v>27</v>
      </c>
      <c r="E59" s="4" t="s">
        <v>117</v>
      </c>
      <c r="F59" s="42">
        <v>7800</v>
      </c>
      <c r="G59" s="23">
        <v>7800</v>
      </c>
      <c r="H59" s="5">
        <f t="shared" si="6"/>
        <v>0</v>
      </c>
      <c r="I59" s="16">
        <f t="shared" si="7"/>
        <v>0</v>
      </c>
      <c r="J59" s="30" t="s">
        <v>677</v>
      </c>
    </row>
    <row r="60" spans="1:10" x14ac:dyDescent="0.25">
      <c r="A60" s="3">
        <v>45398</v>
      </c>
      <c r="B60" s="3">
        <v>45408</v>
      </c>
      <c r="C60" s="4" t="s">
        <v>118</v>
      </c>
      <c r="D60" s="6" t="s">
        <v>27</v>
      </c>
      <c r="E60" s="4" t="s">
        <v>119</v>
      </c>
      <c r="F60" s="42">
        <v>4800</v>
      </c>
      <c r="G60" s="5">
        <v>4800</v>
      </c>
      <c r="H60" s="5">
        <f t="shared" si="6"/>
        <v>0</v>
      </c>
      <c r="I60" s="16">
        <f t="shared" si="7"/>
        <v>0</v>
      </c>
      <c r="J60" s="30" t="s">
        <v>677</v>
      </c>
    </row>
    <row r="61" spans="1:10" x14ac:dyDescent="0.25">
      <c r="A61" s="3">
        <v>45404</v>
      </c>
      <c r="B61" s="3">
        <v>45410</v>
      </c>
      <c r="C61" s="4" t="s">
        <v>120</v>
      </c>
      <c r="D61" s="6" t="s">
        <v>27</v>
      </c>
      <c r="E61" s="4" t="s">
        <v>121</v>
      </c>
      <c r="F61" s="42">
        <v>10800</v>
      </c>
      <c r="G61" s="5">
        <v>10800</v>
      </c>
      <c r="H61" s="5">
        <f t="shared" si="6"/>
        <v>0</v>
      </c>
      <c r="I61" s="16">
        <f t="shared" si="7"/>
        <v>0</v>
      </c>
      <c r="J61" s="30" t="s">
        <v>677</v>
      </c>
    </row>
    <row r="62" spans="1:10" ht="25.5" x14ac:dyDescent="0.25">
      <c r="A62" s="3">
        <v>45046</v>
      </c>
      <c r="B62" s="3">
        <v>45411</v>
      </c>
      <c r="C62" s="4" t="s">
        <v>122</v>
      </c>
      <c r="D62" s="6" t="s">
        <v>27</v>
      </c>
      <c r="E62" s="4" t="s">
        <v>123</v>
      </c>
      <c r="F62" s="42">
        <v>10080</v>
      </c>
      <c r="G62" s="5">
        <v>10080</v>
      </c>
      <c r="H62" s="5">
        <f t="shared" si="6"/>
        <v>0</v>
      </c>
      <c r="I62" s="16">
        <f t="shared" si="7"/>
        <v>0</v>
      </c>
      <c r="J62" s="34"/>
    </row>
    <row r="63" spans="1:10" ht="25.5" x14ac:dyDescent="0.25">
      <c r="A63" s="3">
        <v>45410</v>
      </c>
      <c r="B63" s="3">
        <v>45411</v>
      </c>
      <c r="C63" s="4" t="s">
        <v>124</v>
      </c>
      <c r="D63" s="6" t="s">
        <v>12</v>
      </c>
      <c r="E63" s="4" t="s">
        <v>125</v>
      </c>
      <c r="F63" s="42">
        <v>26000</v>
      </c>
      <c r="G63" s="5">
        <v>26000</v>
      </c>
      <c r="H63" s="5">
        <f t="shared" si="6"/>
        <v>0</v>
      </c>
      <c r="I63" s="16">
        <f t="shared" si="7"/>
        <v>0</v>
      </c>
      <c r="J63" s="34"/>
    </row>
    <row r="64" spans="1:10" ht="25.5" x14ac:dyDescent="0.25">
      <c r="A64" s="3">
        <v>45383</v>
      </c>
      <c r="B64" s="3">
        <v>45412</v>
      </c>
      <c r="C64" s="4" t="s">
        <v>126</v>
      </c>
      <c r="D64" s="6" t="s">
        <v>12</v>
      </c>
      <c r="E64" s="4" t="s">
        <v>127</v>
      </c>
      <c r="F64" s="42">
        <v>14985</v>
      </c>
      <c r="G64" s="5">
        <v>14985</v>
      </c>
      <c r="H64" s="5">
        <f t="shared" si="6"/>
        <v>0</v>
      </c>
      <c r="I64" s="16">
        <f t="shared" si="7"/>
        <v>0</v>
      </c>
      <c r="J64" s="30"/>
    </row>
    <row r="65" spans="1:10" x14ac:dyDescent="0.25">
      <c r="A65" s="3">
        <v>45348</v>
      </c>
      <c r="B65" s="3">
        <v>45413</v>
      </c>
      <c r="C65" s="4" t="s">
        <v>128</v>
      </c>
      <c r="D65" s="6" t="s">
        <v>27</v>
      </c>
      <c r="E65" s="4" t="s">
        <v>129</v>
      </c>
      <c r="F65" s="42">
        <v>1250</v>
      </c>
      <c r="G65" s="5">
        <v>1250</v>
      </c>
      <c r="H65" s="5">
        <f t="shared" si="6"/>
        <v>0</v>
      </c>
      <c r="I65" s="16">
        <f t="shared" si="7"/>
        <v>0</v>
      </c>
      <c r="J65" s="30"/>
    </row>
    <row r="66" spans="1:10" ht="25.5" x14ac:dyDescent="0.25">
      <c r="A66" s="3">
        <v>45278</v>
      </c>
      <c r="B66" s="3">
        <v>45417</v>
      </c>
      <c r="C66" s="4" t="s">
        <v>130</v>
      </c>
      <c r="D66" s="6" t="s">
        <v>12</v>
      </c>
      <c r="E66" s="4" t="s">
        <v>131</v>
      </c>
      <c r="F66" s="42">
        <v>104341.6</v>
      </c>
      <c r="G66" s="5">
        <v>104341.6</v>
      </c>
      <c r="H66" s="5">
        <f t="shared" si="6"/>
        <v>0</v>
      </c>
      <c r="I66" s="16">
        <f t="shared" si="7"/>
        <v>0</v>
      </c>
      <c r="J66" s="30" t="s">
        <v>679</v>
      </c>
    </row>
    <row r="67" spans="1:10" ht="38.25" x14ac:dyDescent="0.25">
      <c r="A67" s="3">
        <v>45388</v>
      </c>
      <c r="B67" s="3">
        <v>45418</v>
      </c>
      <c r="C67" s="4" t="s">
        <v>46</v>
      </c>
      <c r="D67" s="6" t="s">
        <v>12</v>
      </c>
      <c r="E67" s="4" t="s">
        <v>134</v>
      </c>
      <c r="F67" s="42">
        <v>90000</v>
      </c>
      <c r="G67" s="19">
        <v>90000</v>
      </c>
      <c r="H67" s="5">
        <f t="shared" si="6"/>
        <v>0</v>
      </c>
      <c r="I67" s="16">
        <f t="shared" si="7"/>
        <v>0</v>
      </c>
      <c r="J67" s="34"/>
    </row>
    <row r="68" spans="1:10" ht="38.25" x14ac:dyDescent="0.25">
      <c r="A68" s="3">
        <v>45175</v>
      </c>
      <c r="B68" s="3">
        <v>45418</v>
      </c>
      <c r="C68" s="4" t="s">
        <v>132</v>
      </c>
      <c r="D68" s="6" t="s">
        <v>27</v>
      </c>
      <c r="E68" s="4" t="s">
        <v>133</v>
      </c>
      <c r="F68" s="42" t="s">
        <v>581</v>
      </c>
      <c r="G68" s="5">
        <v>19000</v>
      </c>
      <c r="H68" s="5">
        <v>0</v>
      </c>
      <c r="I68" s="16">
        <f t="shared" si="7"/>
        <v>0</v>
      </c>
      <c r="J68" s="30" t="s">
        <v>693</v>
      </c>
    </row>
    <row r="69" spans="1:10" ht="25.5" x14ac:dyDescent="0.25">
      <c r="A69" s="3">
        <v>45390</v>
      </c>
      <c r="B69" s="3">
        <v>45419</v>
      </c>
      <c r="C69" s="4" t="s">
        <v>135</v>
      </c>
      <c r="D69" s="6" t="s">
        <v>27</v>
      </c>
      <c r="E69" s="4" t="s">
        <v>136</v>
      </c>
      <c r="F69" s="42">
        <v>8754.19</v>
      </c>
      <c r="G69" s="5">
        <v>8754.19</v>
      </c>
      <c r="H69" s="5">
        <f t="shared" ref="H69:H88" si="8">(F69-G69)</f>
        <v>0</v>
      </c>
      <c r="I69" s="16">
        <f t="shared" si="7"/>
        <v>0</v>
      </c>
      <c r="J69" s="34"/>
    </row>
    <row r="70" spans="1:10" ht="25.5" x14ac:dyDescent="0.25">
      <c r="A70" s="3">
        <v>45421</v>
      </c>
      <c r="B70" s="3">
        <v>45422</v>
      </c>
      <c r="C70" s="4" t="s">
        <v>137</v>
      </c>
      <c r="D70" s="6" t="s">
        <v>27</v>
      </c>
      <c r="E70" s="4" t="s">
        <v>138</v>
      </c>
      <c r="F70" s="42">
        <v>1840</v>
      </c>
      <c r="G70" s="5">
        <v>1840</v>
      </c>
      <c r="H70" s="5">
        <f t="shared" si="8"/>
        <v>0</v>
      </c>
      <c r="I70" s="16">
        <f t="shared" si="7"/>
        <v>0</v>
      </c>
      <c r="J70" s="30" t="s">
        <v>677</v>
      </c>
    </row>
    <row r="71" spans="1:10" x14ac:dyDescent="0.25">
      <c r="A71" s="3">
        <v>45423</v>
      </c>
      <c r="B71" s="3">
        <v>45424</v>
      </c>
      <c r="C71" s="4" t="s">
        <v>139</v>
      </c>
      <c r="D71" s="6" t="s">
        <v>12</v>
      </c>
      <c r="E71" s="4" t="s">
        <v>140</v>
      </c>
      <c r="F71" s="42">
        <v>24500</v>
      </c>
      <c r="G71" s="5">
        <v>24500</v>
      </c>
      <c r="H71" s="5">
        <f t="shared" si="8"/>
        <v>0</v>
      </c>
      <c r="I71" s="16">
        <f t="shared" si="7"/>
        <v>0</v>
      </c>
      <c r="J71" s="34"/>
    </row>
    <row r="72" spans="1:10" x14ac:dyDescent="0.25">
      <c r="A72" s="3">
        <v>45418</v>
      </c>
      <c r="B72" s="3">
        <v>45426</v>
      </c>
      <c r="C72" s="4" t="s">
        <v>141</v>
      </c>
      <c r="D72" s="6" t="s">
        <v>27</v>
      </c>
      <c r="E72" s="4" t="s">
        <v>142</v>
      </c>
      <c r="F72" s="42">
        <v>3830</v>
      </c>
      <c r="G72" s="5">
        <v>3830</v>
      </c>
      <c r="H72" s="5">
        <f t="shared" si="8"/>
        <v>0</v>
      </c>
      <c r="I72" s="16">
        <f t="shared" si="7"/>
        <v>0</v>
      </c>
      <c r="J72" s="30" t="s">
        <v>677</v>
      </c>
    </row>
    <row r="73" spans="1:10" ht="25.5" x14ac:dyDescent="0.25">
      <c r="A73" s="3">
        <v>45430</v>
      </c>
      <c r="B73" s="3">
        <v>45431</v>
      </c>
      <c r="C73" s="4" t="s">
        <v>64</v>
      </c>
      <c r="D73" s="6" t="s">
        <v>12</v>
      </c>
      <c r="E73" s="4" t="s">
        <v>143</v>
      </c>
      <c r="F73" s="42">
        <v>19000</v>
      </c>
      <c r="G73" s="5">
        <v>19000</v>
      </c>
      <c r="H73" s="5">
        <f t="shared" si="8"/>
        <v>0</v>
      </c>
      <c r="I73" s="16">
        <f t="shared" si="7"/>
        <v>0</v>
      </c>
      <c r="J73" s="34"/>
    </row>
    <row r="74" spans="1:10" x14ac:dyDescent="0.25">
      <c r="A74" s="3">
        <v>45431</v>
      </c>
      <c r="B74" s="3">
        <v>45432</v>
      </c>
      <c r="C74" s="4" t="s">
        <v>144</v>
      </c>
      <c r="D74" s="6" t="s">
        <v>12</v>
      </c>
      <c r="E74" s="4" t="s">
        <v>145</v>
      </c>
      <c r="F74" s="42">
        <v>18000</v>
      </c>
      <c r="G74" s="5">
        <v>18000</v>
      </c>
      <c r="H74" s="5">
        <f t="shared" si="8"/>
        <v>0</v>
      </c>
      <c r="I74" s="16">
        <f t="shared" si="7"/>
        <v>0</v>
      </c>
      <c r="J74" s="34"/>
    </row>
    <row r="75" spans="1:10" ht="25.5" x14ac:dyDescent="0.25">
      <c r="A75" s="3">
        <v>45387</v>
      </c>
      <c r="B75" s="3">
        <v>45437</v>
      </c>
      <c r="C75" s="4" t="s">
        <v>68</v>
      </c>
      <c r="D75" s="6" t="s">
        <v>27</v>
      </c>
      <c r="E75" s="4" t="s">
        <v>146</v>
      </c>
      <c r="F75" s="42">
        <v>12000</v>
      </c>
      <c r="G75" s="5">
        <v>12000</v>
      </c>
      <c r="H75" s="5">
        <f t="shared" si="8"/>
        <v>0</v>
      </c>
      <c r="I75" s="16">
        <f t="shared" si="7"/>
        <v>0</v>
      </c>
      <c r="J75" s="30" t="s">
        <v>677</v>
      </c>
    </row>
    <row r="76" spans="1:10" ht="38.25" x14ac:dyDescent="0.25">
      <c r="A76" s="3">
        <v>44343</v>
      </c>
      <c r="B76" s="3">
        <v>45438</v>
      </c>
      <c r="C76" s="4" t="s">
        <v>147</v>
      </c>
      <c r="D76" s="6" t="s">
        <v>27</v>
      </c>
      <c r="E76" s="4" t="s">
        <v>148</v>
      </c>
      <c r="F76" s="42">
        <v>62724.6</v>
      </c>
      <c r="G76" s="5">
        <v>62724.6</v>
      </c>
      <c r="H76" s="5">
        <f t="shared" si="8"/>
        <v>0</v>
      </c>
      <c r="I76" s="16">
        <f t="shared" si="7"/>
        <v>0</v>
      </c>
      <c r="J76" s="30"/>
    </row>
    <row r="77" spans="1:10" x14ac:dyDescent="0.25">
      <c r="A77" s="3">
        <v>45438</v>
      </c>
      <c r="B77" s="3">
        <v>45439</v>
      </c>
      <c r="C77" s="4" t="s">
        <v>149</v>
      </c>
      <c r="D77" s="6" t="s">
        <v>12</v>
      </c>
      <c r="E77" s="4" t="s">
        <v>150</v>
      </c>
      <c r="F77" s="42">
        <v>24500</v>
      </c>
      <c r="G77" s="5">
        <v>24500</v>
      </c>
      <c r="H77" s="5">
        <f t="shared" si="8"/>
        <v>0</v>
      </c>
      <c r="I77" s="16">
        <f t="shared" si="7"/>
        <v>0</v>
      </c>
      <c r="J77" s="30"/>
    </row>
    <row r="78" spans="1:10" ht="25.5" x14ac:dyDescent="0.25">
      <c r="A78" s="3">
        <v>45440</v>
      </c>
      <c r="B78" s="3">
        <v>45442</v>
      </c>
      <c r="C78" s="4" t="s">
        <v>153</v>
      </c>
      <c r="D78" s="6" t="s">
        <v>12</v>
      </c>
      <c r="E78" s="4" t="s">
        <v>154</v>
      </c>
      <c r="F78" s="42">
        <v>14938.23</v>
      </c>
      <c r="G78" s="5">
        <v>14938.23</v>
      </c>
      <c r="H78" s="5">
        <f t="shared" si="8"/>
        <v>0</v>
      </c>
      <c r="I78" s="16">
        <f t="shared" si="7"/>
        <v>0</v>
      </c>
      <c r="J78" s="30"/>
    </row>
    <row r="79" spans="1:10" ht="25.5" x14ac:dyDescent="0.25">
      <c r="A79" s="3">
        <v>43617</v>
      </c>
      <c r="B79" s="3">
        <v>45442</v>
      </c>
      <c r="C79" s="4" t="s">
        <v>151</v>
      </c>
      <c r="D79" s="6" t="s">
        <v>12</v>
      </c>
      <c r="E79" s="4" t="s">
        <v>152</v>
      </c>
      <c r="F79" s="42">
        <v>39524.800000000003</v>
      </c>
      <c r="G79" s="5">
        <v>39527.82</v>
      </c>
      <c r="H79" s="5">
        <f t="shared" si="8"/>
        <v>-3.0199999999967986</v>
      </c>
      <c r="I79" s="16">
        <f t="shared" si="7"/>
        <v>-7.640772375816698E-5</v>
      </c>
      <c r="J79" s="30"/>
    </row>
    <row r="80" spans="1:10" ht="25.5" x14ac:dyDescent="0.25">
      <c r="A80" s="3">
        <v>45078</v>
      </c>
      <c r="B80" s="3">
        <v>45443</v>
      </c>
      <c r="C80" s="4" t="s">
        <v>155</v>
      </c>
      <c r="D80" s="6" t="s">
        <v>156</v>
      </c>
      <c r="E80" s="4" t="s">
        <v>157</v>
      </c>
      <c r="F80" s="42">
        <v>11296.84</v>
      </c>
      <c r="G80" s="5">
        <v>11296.84</v>
      </c>
      <c r="H80" s="5">
        <f t="shared" si="8"/>
        <v>0</v>
      </c>
      <c r="I80" s="16">
        <f t="shared" si="7"/>
        <v>0</v>
      </c>
      <c r="J80" s="30"/>
    </row>
    <row r="81" spans="1:10" ht="38.25" x14ac:dyDescent="0.25">
      <c r="A81" s="3">
        <v>45439</v>
      </c>
      <c r="B81" s="3">
        <v>45443</v>
      </c>
      <c r="C81" s="4" t="s">
        <v>160</v>
      </c>
      <c r="D81" s="6" t="s">
        <v>12</v>
      </c>
      <c r="E81" s="4" t="s">
        <v>161</v>
      </c>
      <c r="F81" s="42">
        <v>14620</v>
      </c>
      <c r="G81" s="5">
        <v>14620</v>
      </c>
      <c r="H81" s="5">
        <f t="shared" si="8"/>
        <v>0</v>
      </c>
      <c r="I81" s="16">
        <f t="shared" si="7"/>
        <v>0</v>
      </c>
      <c r="J81" s="30"/>
    </row>
    <row r="82" spans="1:10" ht="38.25" x14ac:dyDescent="0.25">
      <c r="A82" s="3">
        <v>45366</v>
      </c>
      <c r="B82" s="3">
        <v>45443</v>
      </c>
      <c r="C82" s="4" t="s">
        <v>158</v>
      </c>
      <c r="D82" s="6" t="s">
        <v>12</v>
      </c>
      <c r="E82" s="4" t="s">
        <v>159</v>
      </c>
      <c r="F82" s="42">
        <v>17946</v>
      </c>
      <c r="G82" s="5">
        <v>17946</v>
      </c>
      <c r="H82" s="5">
        <f t="shared" si="8"/>
        <v>0</v>
      </c>
      <c r="I82" s="16">
        <f t="shared" si="7"/>
        <v>0</v>
      </c>
      <c r="J82" s="30"/>
    </row>
    <row r="83" spans="1:10" x14ac:dyDescent="0.25">
      <c r="A83" s="3">
        <v>45443</v>
      </c>
      <c r="B83" s="3">
        <v>45444</v>
      </c>
      <c r="C83" s="4" t="s">
        <v>70</v>
      </c>
      <c r="D83" s="6" t="s">
        <v>12</v>
      </c>
      <c r="E83" s="4" t="s">
        <v>162</v>
      </c>
      <c r="F83" s="42">
        <v>38000</v>
      </c>
      <c r="G83" s="5">
        <v>38000</v>
      </c>
      <c r="H83" s="5">
        <f t="shared" si="8"/>
        <v>0</v>
      </c>
      <c r="I83" s="16">
        <f t="shared" si="7"/>
        <v>0</v>
      </c>
      <c r="J83" s="30"/>
    </row>
    <row r="84" spans="1:10" x14ac:dyDescent="0.25">
      <c r="A84" s="3">
        <v>45445</v>
      </c>
      <c r="B84" s="3">
        <v>45446</v>
      </c>
      <c r="C84" s="4" t="s">
        <v>64</v>
      </c>
      <c r="D84" s="6" t="s">
        <v>12</v>
      </c>
      <c r="E84" s="4" t="s">
        <v>163</v>
      </c>
      <c r="F84" s="42">
        <v>19500</v>
      </c>
      <c r="G84" s="5">
        <v>19500</v>
      </c>
      <c r="H84" s="5">
        <f t="shared" si="8"/>
        <v>0</v>
      </c>
      <c r="I84" s="16">
        <f t="shared" si="7"/>
        <v>0</v>
      </c>
      <c r="J84" s="30"/>
    </row>
    <row r="85" spans="1:10" ht="25.5" x14ac:dyDescent="0.25">
      <c r="A85" s="3">
        <v>45418</v>
      </c>
      <c r="B85" s="3">
        <v>45448</v>
      </c>
      <c r="C85" s="4" t="s">
        <v>164</v>
      </c>
      <c r="D85" s="6" t="s">
        <v>12</v>
      </c>
      <c r="E85" s="4" t="s">
        <v>165</v>
      </c>
      <c r="F85" s="42">
        <v>9392.2999999999993</v>
      </c>
      <c r="G85" s="17">
        <v>8715.7000000000007</v>
      </c>
      <c r="H85" s="5">
        <f t="shared" si="8"/>
        <v>676.59999999999854</v>
      </c>
      <c r="I85" s="16">
        <f t="shared" si="7"/>
        <v>7.2037733036636242E-2</v>
      </c>
      <c r="J85" s="30" t="s">
        <v>816</v>
      </c>
    </row>
    <row r="86" spans="1:10" ht="25.5" x14ac:dyDescent="0.25">
      <c r="A86" s="3">
        <v>45456</v>
      </c>
      <c r="B86" s="3">
        <v>45457</v>
      </c>
      <c r="C86" s="4" t="s">
        <v>137</v>
      </c>
      <c r="D86" s="6" t="s">
        <v>27</v>
      </c>
      <c r="E86" s="4" t="s">
        <v>168</v>
      </c>
      <c r="F86" s="42">
        <v>1840</v>
      </c>
      <c r="G86" s="5">
        <v>1840</v>
      </c>
      <c r="H86" s="5">
        <f t="shared" si="8"/>
        <v>0</v>
      </c>
      <c r="I86" s="16">
        <f t="shared" si="7"/>
        <v>0</v>
      </c>
      <c r="J86" s="30" t="s">
        <v>677</v>
      </c>
    </row>
    <row r="87" spans="1:10" x14ac:dyDescent="0.25">
      <c r="A87" s="3">
        <v>44727</v>
      </c>
      <c r="B87" s="3">
        <v>45457</v>
      </c>
      <c r="C87" s="4" t="s">
        <v>166</v>
      </c>
      <c r="D87" s="6" t="s">
        <v>12</v>
      </c>
      <c r="E87" s="4" t="s">
        <v>167</v>
      </c>
      <c r="F87" s="42">
        <v>54279</v>
      </c>
      <c r="G87" s="5">
        <v>54279</v>
      </c>
      <c r="H87" s="5">
        <f t="shared" si="8"/>
        <v>0</v>
      </c>
      <c r="I87" s="16">
        <f t="shared" si="7"/>
        <v>0</v>
      </c>
      <c r="J87" s="30"/>
    </row>
    <row r="88" spans="1:10" ht="63.75" x14ac:dyDescent="0.25">
      <c r="A88" s="3">
        <v>45459</v>
      </c>
      <c r="B88" s="3">
        <v>45460</v>
      </c>
      <c r="C88" s="4" t="s">
        <v>176</v>
      </c>
      <c r="D88" s="6" t="s">
        <v>12</v>
      </c>
      <c r="E88" s="4" t="s">
        <v>177</v>
      </c>
      <c r="F88" s="42">
        <v>25000</v>
      </c>
      <c r="G88" s="5">
        <v>25000</v>
      </c>
      <c r="H88" s="5">
        <f t="shared" si="8"/>
        <v>0</v>
      </c>
      <c r="I88" s="16">
        <f t="shared" si="7"/>
        <v>0</v>
      </c>
      <c r="J88" s="30"/>
    </row>
    <row r="89" spans="1:10" ht="25.5" x14ac:dyDescent="0.25">
      <c r="A89" s="3">
        <v>45454</v>
      </c>
      <c r="B89" s="3">
        <v>45460</v>
      </c>
      <c r="C89" s="4" t="s">
        <v>173</v>
      </c>
      <c r="D89" s="6" t="s">
        <v>91</v>
      </c>
      <c r="E89" s="4" t="s">
        <v>174</v>
      </c>
      <c r="F89" s="4" t="s">
        <v>175</v>
      </c>
      <c r="G89" s="5">
        <v>340.9</v>
      </c>
      <c r="H89" s="5"/>
      <c r="I89" s="16"/>
      <c r="J89" s="30"/>
    </row>
    <row r="90" spans="1:10" x14ac:dyDescent="0.25">
      <c r="A90" s="3">
        <v>44730</v>
      </c>
      <c r="B90" s="3">
        <v>45460</v>
      </c>
      <c r="C90" s="4" t="s">
        <v>171</v>
      </c>
      <c r="D90" s="6" t="s">
        <v>12</v>
      </c>
      <c r="E90" s="4" t="s">
        <v>172</v>
      </c>
      <c r="F90" s="42">
        <v>9646</v>
      </c>
      <c r="G90" s="24">
        <v>9646</v>
      </c>
      <c r="H90" s="5">
        <f>(F90-G90)</f>
        <v>0</v>
      </c>
      <c r="I90" s="16">
        <f t="shared" ref="I90:I121" si="9">IFERROR(+H90/F90,0)</f>
        <v>0</v>
      </c>
      <c r="J90" s="30"/>
    </row>
    <row r="91" spans="1:10" ht="25.5" x14ac:dyDescent="0.25">
      <c r="A91" s="3">
        <v>44459</v>
      </c>
      <c r="B91" s="3">
        <v>45460</v>
      </c>
      <c r="C91" s="4" t="s">
        <v>169</v>
      </c>
      <c r="D91" s="6" t="s">
        <v>27</v>
      </c>
      <c r="E91" s="4" t="s">
        <v>170</v>
      </c>
      <c r="F91" s="42">
        <v>240000</v>
      </c>
      <c r="G91" s="5">
        <v>240000.12</v>
      </c>
      <c r="H91" s="5">
        <f>+F91-G91</f>
        <v>-0.11999999999534339</v>
      </c>
      <c r="I91" s="16">
        <f t="shared" si="9"/>
        <v>-4.9999999998059742E-7</v>
      </c>
      <c r="J91" s="30" t="s">
        <v>677</v>
      </c>
    </row>
    <row r="92" spans="1:10" ht="38.25" x14ac:dyDescent="0.25">
      <c r="A92" s="3">
        <v>45434</v>
      </c>
      <c r="B92" s="3">
        <v>45464</v>
      </c>
      <c r="C92" s="4" t="s">
        <v>178</v>
      </c>
      <c r="D92" s="6" t="s">
        <v>12</v>
      </c>
      <c r="E92" s="4" t="s">
        <v>179</v>
      </c>
      <c r="F92" s="42">
        <v>14660</v>
      </c>
      <c r="G92" s="5">
        <v>14660</v>
      </c>
      <c r="H92" s="5">
        <f t="shared" ref="H92:H101" si="10">(F92-G92)</f>
        <v>0</v>
      </c>
      <c r="I92" s="16">
        <f t="shared" si="9"/>
        <v>0</v>
      </c>
      <c r="J92" s="30"/>
    </row>
    <row r="93" spans="1:10" x14ac:dyDescent="0.25">
      <c r="A93" s="3">
        <v>45460</v>
      </c>
      <c r="B93" s="3">
        <v>45464</v>
      </c>
      <c r="C93" s="4" t="s">
        <v>180</v>
      </c>
      <c r="D93" s="6" t="s">
        <v>27</v>
      </c>
      <c r="E93" s="4" t="s">
        <v>181</v>
      </c>
      <c r="F93" s="42">
        <v>1200</v>
      </c>
      <c r="G93" s="5">
        <v>1200</v>
      </c>
      <c r="H93" s="5">
        <f t="shared" si="10"/>
        <v>0</v>
      </c>
      <c r="I93" s="16">
        <f t="shared" si="9"/>
        <v>0</v>
      </c>
      <c r="J93" s="30" t="s">
        <v>677</v>
      </c>
    </row>
    <row r="94" spans="1:10" x14ac:dyDescent="0.25">
      <c r="A94" s="3">
        <v>45432</v>
      </c>
      <c r="B94" s="3">
        <v>45465</v>
      </c>
      <c r="C94" s="4" t="s">
        <v>182</v>
      </c>
      <c r="D94" s="6" t="s">
        <v>27</v>
      </c>
      <c r="E94" s="4" t="s">
        <v>183</v>
      </c>
      <c r="F94" s="42">
        <v>6975</v>
      </c>
      <c r="G94" s="5">
        <v>6975</v>
      </c>
      <c r="H94" s="5">
        <f t="shared" si="10"/>
        <v>0</v>
      </c>
      <c r="I94" s="16">
        <f t="shared" si="9"/>
        <v>0</v>
      </c>
      <c r="J94" s="30" t="s">
        <v>677</v>
      </c>
    </row>
    <row r="95" spans="1:10" x14ac:dyDescent="0.25">
      <c r="A95" s="3">
        <v>45466</v>
      </c>
      <c r="B95" s="3">
        <v>45467</v>
      </c>
      <c r="C95" s="4" t="s">
        <v>139</v>
      </c>
      <c r="D95" s="6" t="s">
        <v>12</v>
      </c>
      <c r="E95" s="4" t="s">
        <v>186</v>
      </c>
      <c r="F95" s="42">
        <v>24500</v>
      </c>
      <c r="G95" s="5">
        <v>24500</v>
      </c>
      <c r="H95" s="5">
        <f t="shared" si="10"/>
        <v>0</v>
      </c>
      <c r="I95" s="16">
        <f t="shared" si="9"/>
        <v>0</v>
      </c>
      <c r="J95" s="30"/>
    </row>
    <row r="96" spans="1:10" x14ac:dyDescent="0.25">
      <c r="A96" s="3">
        <v>45459</v>
      </c>
      <c r="B96" s="3">
        <v>45467</v>
      </c>
      <c r="C96" s="4" t="s">
        <v>184</v>
      </c>
      <c r="D96" s="6" t="s">
        <v>12</v>
      </c>
      <c r="E96" s="4" t="s">
        <v>185</v>
      </c>
      <c r="F96" s="42">
        <v>0</v>
      </c>
      <c r="G96" s="24">
        <v>500</v>
      </c>
      <c r="H96" s="5">
        <f t="shared" si="10"/>
        <v>-500</v>
      </c>
      <c r="I96" s="16">
        <f t="shared" si="9"/>
        <v>0</v>
      </c>
      <c r="J96" s="30" t="s">
        <v>680</v>
      </c>
    </row>
    <row r="97" spans="1:10" ht="25.5" x14ac:dyDescent="0.25">
      <c r="A97" s="3">
        <v>45439</v>
      </c>
      <c r="B97" s="3">
        <v>45469</v>
      </c>
      <c r="C97" s="4" t="s">
        <v>187</v>
      </c>
      <c r="D97" s="6" t="s">
        <v>12</v>
      </c>
      <c r="E97" s="4" t="s">
        <v>188</v>
      </c>
      <c r="F97" s="42">
        <v>14565</v>
      </c>
      <c r="G97" s="5">
        <v>14565</v>
      </c>
      <c r="H97" s="5">
        <f t="shared" si="10"/>
        <v>0</v>
      </c>
      <c r="I97" s="16">
        <f t="shared" si="9"/>
        <v>0</v>
      </c>
      <c r="J97" s="30"/>
    </row>
    <row r="98" spans="1:10" ht="25.5" x14ac:dyDescent="0.25">
      <c r="A98" s="3">
        <v>45441</v>
      </c>
      <c r="B98" s="3">
        <v>45469</v>
      </c>
      <c r="C98" s="4" t="s">
        <v>187</v>
      </c>
      <c r="D98" s="6" t="s">
        <v>12</v>
      </c>
      <c r="E98" s="4" t="s">
        <v>193</v>
      </c>
      <c r="F98" s="42">
        <v>13031.25</v>
      </c>
      <c r="G98" s="5">
        <v>13031.25</v>
      </c>
      <c r="H98" s="5">
        <f t="shared" si="10"/>
        <v>0</v>
      </c>
      <c r="I98" s="16">
        <f t="shared" si="9"/>
        <v>0</v>
      </c>
      <c r="J98" s="30"/>
    </row>
    <row r="99" spans="1:10" x14ac:dyDescent="0.25">
      <c r="A99" s="3">
        <v>45439</v>
      </c>
      <c r="B99" s="3">
        <v>45469</v>
      </c>
      <c r="C99" s="4" t="s">
        <v>189</v>
      </c>
      <c r="D99" s="6" t="s">
        <v>12</v>
      </c>
      <c r="E99" s="4" t="s">
        <v>190</v>
      </c>
      <c r="F99" s="42">
        <v>2043.88</v>
      </c>
      <c r="G99" s="5">
        <v>2043.88</v>
      </c>
      <c r="H99" s="5">
        <f t="shared" si="10"/>
        <v>0</v>
      </c>
      <c r="I99" s="16">
        <f t="shared" si="9"/>
        <v>0</v>
      </c>
      <c r="J99" s="30"/>
    </row>
    <row r="100" spans="1:10" x14ac:dyDescent="0.25">
      <c r="A100" s="3">
        <v>45439</v>
      </c>
      <c r="B100" s="3">
        <v>45469</v>
      </c>
      <c r="C100" s="4" t="s">
        <v>191</v>
      </c>
      <c r="D100" s="6" t="s">
        <v>12</v>
      </c>
      <c r="E100" s="4" t="s">
        <v>192</v>
      </c>
      <c r="F100" s="42">
        <v>3877.5</v>
      </c>
      <c r="G100" s="5">
        <v>3877.5</v>
      </c>
      <c r="H100" s="5">
        <f t="shared" si="10"/>
        <v>0</v>
      </c>
      <c r="I100" s="16">
        <f t="shared" si="9"/>
        <v>0</v>
      </c>
      <c r="J100" s="30"/>
    </row>
    <row r="101" spans="1:10" ht="25.5" x14ac:dyDescent="0.25">
      <c r="A101" s="3">
        <v>44742</v>
      </c>
      <c r="B101" s="3">
        <v>45472</v>
      </c>
      <c r="C101" s="4" t="s">
        <v>194</v>
      </c>
      <c r="D101" s="6" t="s">
        <v>12</v>
      </c>
      <c r="E101" s="4" t="s">
        <v>195</v>
      </c>
      <c r="F101" s="42">
        <v>169000</v>
      </c>
      <c r="G101" s="5">
        <v>56722.07</v>
      </c>
      <c r="H101" s="5">
        <f t="shared" si="10"/>
        <v>112277.93</v>
      </c>
      <c r="I101" s="16">
        <f t="shared" si="9"/>
        <v>0.66436644970414194</v>
      </c>
      <c r="J101" s="30" t="s">
        <v>712</v>
      </c>
    </row>
    <row r="102" spans="1:10" x14ac:dyDescent="0.25">
      <c r="A102" s="3">
        <v>44742</v>
      </c>
      <c r="B102" s="3">
        <v>45472</v>
      </c>
      <c r="C102" s="4" t="s">
        <v>196</v>
      </c>
      <c r="D102" s="6" t="s">
        <v>91</v>
      </c>
      <c r="E102" s="4" t="s">
        <v>197</v>
      </c>
      <c r="F102" s="42">
        <v>21000</v>
      </c>
      <c r="G102" s="5">
        <v>21000</v>
      </c>
      <c r="H102" s="5">
        <f>+F102-G102</f>
        <v>0</v>
      </c>
      <c r="I102" s="16">
        <f t="shared" si="9"/>
        <v>0</v>
      </c>
      <c r="J102" s="30" t="s">
        <v>704</v>
      </c>
    </row>
    <row r="103" spans="1:10" ht="25.5" x14ac:dyDescent="0.25">
      <c r="A103" s="3">
        <v>44743</v>
      </c>
      <c r="B103" s="3">
        <v>45473</v>
      </c>
      <c r="C103" s="4" t="s">
        <v>198</v>
      </c>
      <c r="D103" s="6" t="s">
        <v>91</v>
      </c>
      <c r="E103" s="4" t="s">
        <v>199</v>
      </c>
      <c r="F103" s="42">
        <v>40724.46</v>
      </c>
      <c r="G103" s="17">
        <v>40646.230000000003</v>
      </c>
      <c r="H103" s="5">
        <f>+F103-G103</f>
        <v>78.229999999995925</v>
      </c>
      <c r="I103" s="16">
        <f t="shared" si="9"/>
        <v>1.9209585590575279E-3</v>
      </c>
      <c r="J103" s="30" t="s">
        <v>677</v>
      </c>
    </row>
    <row r="104" spans="1:10" ht="25.5" x14ac:dyDescent="0.25">
      <c r="A104" s="3">
        <v>45124</v>
      </c>
      <c r="B104" s="3">
        <v>45473</v>
      </c>
      <c r="C104" s="4" t="s">
        <v>208</v>
      </c>
      <c r="D104" s="6" t="s">
        <v>12</v>
      </c>
      <c r="E104" s="4" t="s">
        <v>209</v>
      </c>
      <c r="F104" s="4" t="s">
        <v>210</v>
      </c>
      <c r="G104" s="5">
        <v>96576</v>
      </c>
      <c r="H104" s="5">
        <v>0</v>
      </c>
      <c r="I104" s="16">
        <f t="shared" si="9"/>
        <v>0</v>
      </c>
      <c r="J104" s="30"/>
    </row>
    <row r="105" spans="1:10" ht="38.25" x14ac:dyDescent="0.25">
      <c r="A105" s="3">
        <v>45139</v>
      </c>
      <c r="B105" s="3">
        <v>45473</v>
      </c>
      <c r="C105" s="4" t="s">
        <v>211</v>
      </c>
      <c r="D105" s="6" t="s">
        <v>12</v>
      </c>
      <c r="E105" s="4" t="s">
        <v>212</v>
      </c>
      <c r="F105" s="42">
        <v>30000</v>
      </c>
      <c r="G105" s="24">
        <v>30000</v>
      </c>
      <c r="H105" s="5">
        <f t="shared" ref="H105:H125" si="11">(F105-G105)</f>
        <v>0</v>
      </c>
      <c r="I105" s="16">
        <f t="shared" si="9"/>
        <v>0</v>
      </c>
      <c r="J105" s="30"/>
    </row>
    <row r="106" spans="1:10" ht="38.25" x14ac:dyDescent="0.25">
      <c r="A106" s="3">
        <v>45139</v>
      </c>
      <c r="B106" s="3">
        <v>45473</v>
      </c>
      <c r="C106" s="4" t="s">
        <v>213</v>
      </c>
      <c r="D106" s="6" t="s">
        <v>12</v>
      </c>
      <c r="E106" s="4" t="s">
        <v>214</v>
      </c>
      <c r="F106" s="42">
        <v>30000</v>
      </c>
      <c r="G106" s="24">
        <v>30000</v>
      </c>
      <c r="H106" s="5">
        <f t="shared" si="11"/>
        <v>0</v>
      </c>
      <c r="I106" s="16">
        <f t="shared" si="9"/>
        <v>0</v>
      </c>
      <c r="J106" s="30"/>
    </row>
    <row r="107" spans="1:10" ht="38.25" x14ac:dyDescent="0.25">
      <c r="A107" s="3">
        <v>45139</v>
      </c>
      <c r="B107" s="3">
        <v>45473</v>
      </c>
      <c r="C107" s="4" t="s">
        <v>215</v>
      </c>
      <c r="D107" s="6" t="s">
        <v>12</v>
      </c>
      <c r="E107" s="4" t="s">
        <v>216</v>
      </c>
      <c r="F107" s="42">
        <v>30000</v>
      </c>
      <c r="G107" s="24">
        <v>30000</v>
      </c>
      <c r="H107" s="5">
        <f t="shared" si="11"/>
        <v>0</v>
      </c>
      <c r="I107" s="16">
        <f t="shared" si="9"/>
        <v>0</v>
      </c>
      <c r="J107" s="30"/>
    </row>
    <row r="108" spans="1:10" ht="25.5" x14ac:dyDescent="0.25">
      <c r="A108" s="3">
        <v>45472</v>
      </c>
      <c r="B108" s="3">
        <v>45473</v>
      </c>
      <c r="C108" s="4" t="s">
        <v>221</v>
      </c>
      <c r="D108" s="6" t="s">
        <v>12</v>
      </c>
      <c r="E108" s="4" t="s">
        <v>222</v>
      </c>
      <c r="F108" s="42">
        <v>26000</v>
      </c>
      <c r="G108" s="5">
        <v>26000</v>
      </c>
      <c r="H108" s="5">
        <f t="shared" si="11"/>
        <v>0</v>
      </c>
      <c r="I108" s="16">
        <f t="shared" si="9"/>
        <v>0</v>
      </c>
      <c r="J108" s="34"/>
    </row>
    <row r="109" spans="1:10" ht="25.5" x14ac:dyDescent="0.25">
      <c r="A109" s="3">
        <v>45098</v>
      </c>
      <c r="B109" s="3">
        <v>45473</v>
      </c>
      <c r="C109" s="4" t="s">
        <v>206</v>
      </c>
      <c r="D109" s="6" t="s">
        <v>12</v>
      </c>
      <c r="E109" s="4" t="s">
        <v>207</v>
      </c>
      <c r="F109" s="42">
        <v>73500</v>
      </c>
      <c r="G109" s="5">
        <v>70500</v>
      </c>
      <c r="H109" s="5">
        <f t="shared" si="11"/>
        <v>3000</v>
      </c>
      <c r="I109" s="16">
        <f t="shared" si="9"/>
        <v>4.0816326530612242E-2</v>
      </c>
      <c r="J109" s="30" t="s">
        <v>718</v>
      </c>
    </row>
    <row r="110" spans="1:10" ht="25.5" x14ac:dyDescent="0.25">
      <c r="A110" s="3">
        <v>45209</v>
      </c>
      <c r="B110" s="3">
        <v>45473</v>
      </c>
      <c r="C110" s="4" t="s">
        <v>217</v>
      </c>
      <c r="D110" s="6" t="s">
        <v>12</v>
      </c>
      <c r="E110" s="4" t="s">
        <v>218</v>
      </c>
      <c r="F110" s="42">
        <v>3000</v>
      </c>
      <c r="G110" s="5">
        <v>3000</v>
      </c>
      <c r="H110" s="5">
        <f t="shared" si="11"/>
        <v>0</v>
      </c>
      <c r="I110" s="16">
        <f t="shared" si="9"/>
        <v>0</v>
      </c>
      <c r="J110" s="30"/>
    </row>
    <row r="111" spans="1:10" ht="25.5" x14ac:dyDescent="0.25">
      <c r="A111" s="3">
        <v>44743</v>
      </c>
      <c r="B111" s="3">
        <v>45473</v>
      </c>
      <c r="C111" s="4" t="s">
        <v>200</v>
      </c>
      <c r="D111" s="6" t="s">
        <v>27</v>
      </c>
      <c r="E111" s="4" t="s">
        <v>201</v>
      </c>
      <c r="F111" s="42">
        <v>147645.72</v>
      </c>
      <c r="G111" s="5">
        <v>147645.72</v>
      </c>
      <c r="H111" s="5">
        <f t="shared" si="11"/>
        <v>0</v>
      </c>
      <c r="I111" s="16">
        <f t="shared" si="9"/>
        <v>0</v>
      </c>
      <c r="J111" s="30"/>
    </row>
    <row r="112" spans="1:10" x14ac:dyDescent="0.25">
      <c r="A112" s="3">
        <v>44805</v>
      </c>
      <c r="B112" s="3">
        <v>45473</v>
      </c>
      <c r="C112" s="4" t="s">
        <v>204</v>
      </c>
      <c r="D112" s="6" t="s">
        <v>12</v>
      </c>
      <c r="E112" s="4" t="s">
        <v>19</v>
      </c>
      <c r="F112" s="42">
        <v>4985</v>
      </c>
      <c r="G112" s="24">
        <v>4985</v>
      </c>
      <c r="H112" s="5">
        <f t="shared" si="11"/>
        <v>0</v>
      </c>
      <c r="I112" s="16">
        <f t="shared" si="9"/>
        <v>0</v>
      </c>
      <c r="J112" s="30"/>
    </row>
    <row r="113" spans="1:10" x14ac:dyDescent="0.25">
      <c r="A113" s="3">
        <v>45418</v>
      </c>
      <c r="B113" s="3">
        <v>45473</v>
      </c>
      <c r="C113" s="4" t="s">
        <v>97</v>
      </c>
      <c r="D113" s="6" t="s">
        <v>12</v>
      </c>
      <c r="E113" s="4" t="s">
        <v>219</v>
      </c>
      <c r="F113" s="42">
        <v>132000</v>
      </c>
      <c r="G113" s="5">
        <v>132000</v>
      </c>
      <c r="H113" s="5">
        <f t="shared" si="11"/>
        <v>0</v>
      </c>
      <c r="I113" s="16">
        <f t="shared" si="9"/>
        <v>0</v>
      </c>
      <c r="J113" s="30"/>
    </row>
    <row r="114" spans="1:10" x14ac:dyDescent="0.25">
      <c r="A114" s="3">
        <v>45047</v>
      </c>
      <c r="B114" s="3">
        <v>45473</v>
      </c>
      <c r="C114" s="4" t="s">
        <v>158</v>
      </c>
      <c r="D114" s="6" t="s">
        <v>12</v>
      </c>
      <c r="E114" s="4" t="s">
        <v>205</v>
      </c>
      <c r="F114" s="42">
        <v>16312</v>
      </c>
      <c r="G114" s="24">
        <v>15952</v>
      </c>
      <c r="H114" s="5">
        <f t="shared" si="11"/>
        <v>360</v>
      </c>
      <c r="I114" s="16">
        <f t="shared" si="9"/>
        <v>2.2069641981363415E-2</v>
      </c>
      <c r="J114" s="30"/>
    </row>
    <row r="115" spans="1:10" ht="38.25" x14ac:dyDescent="0.25">
      <c r="A115" s="3">
        <v>45444</v>
      </c>
      <c r="B115" s="3">
        <v>45473</v>
      </c>
      <c r="C115" s="4" t="s">
        <v>220</v>
      </c>
      <c r="D115" s="6" t="s">
        <v>12</v>
      </c>
      <c r="E115" s="4" t="s">
        <v>159</v>
      </c>
      <c r="F115" s="42">
        <v>27043.63</v>
      </c>
      <c r="G115" s="24">
        <v>27043.63</v>
      </c>
      <c r="H115" s="5">
        <f t="shared" si="11"/>
        <v>0</v>
      </c>
      <c r="I115" s="16">
        <f t="shared" si="9"/>
        <v>0</v>
      </c>
      <c r="J115" s="34"/>
    </row>
    <row r="116" spans="1:10" x14ac:dyDescent="0.25">
      <c r="A116" s="3">
        <v>44743</v>
      </c>
      <c r="B116" s="3">
        <v>45473</v>
      </c>
      <c r="C116" s="4" t="s">
        <v>202</v>
      </c>
      <c r="D116" s="6" t="s">
        <v>12</v>
      </c>
      <c r="E116" s="4" t="s">
        <v>203</v>
      </c>
      <c r="F116" s="42">
        <v>4985</v>
      </c>
      <c r="G116" s="24">
        <v>4985</v>
      </c>
      <c r="H116" s="5">
        <f t="shared" si="11"/>
        <v>0</v>
      </c>
      <c r="I116" s="16">
        <f t="shared" si="9"/>
        <v>0</v>
      </c>
      <c r="J116" s="30"/>
    </row>
    <row r="117" spans="1:10" x14ac:dyDescent="0.25">
      <c r="A117" s="3">
        <v>45437</v>
      </c>
      <c r="B117" s="3">
        <v>45474</v>
      </c>
      <c r="C117" s="4" t="s">
        <v>223</v>
      </c>
      <c r="D117" s="6" t="s">
        <v>12</v>
      </c>
      <c r="E117" s="4" t="s">
        <v>224</v>
      </c>
      <c r="F117" s="42">
        <v>76000</v>
      </c>
      <c r="G117" s="17">
        <v>76000</v>
      </c>
      <c r="H117" s="5">
        <f t="shared" si="11"/>
        <v>0</v>
      </c>
      <c r="I117" s="16">
        <f t="shared" si="9"/>
        <v>0</v>
      </c>
      <c r="J117" s="30"/>
    </row>
    <row r="118" spans="1:10" ht="38.25" x14ac:dyDescent="0.25">
      <c r="A118" s="3">
        <v>44927</v>
      </c>
      <c r="B118" s="3">
        <v>45476</v>
      </c>
      <c r="C118" s="4" t="s">
        <v>225</v>
      </c>
      <c r="D118" s="6" t="s">
        <v>12</v>
      </c>
      <c r="E118" s="4" t="s">
        <v>226</v>
      </c>
      <c r="F118" s="42">
        <v>34685</v>
      </c>
      <c r="G118" s="5">
        <v>34685</v>
      </c>
      <c r="H118" s="5">
        <f t="shared" si="11"/>
        <v>0</v>
      </c>
      <c r="I118" s="16">
        <f t="shared" si="9"/>
        <v>0</v>
      </c>
      <c r="J118" s="30"/>
    </row>
    <row r="119" spans="1:10" x14ac:dyDescent="0.25">
      <c r="A119" s="3">
        <v>45479</v>
      </c>
      <c r="B119" s="3">
        <v>45480</v>
      </c>
      <c r="C119" s="4" t="s">
        <v>70</v>
      </c>
      <c r="D119" s="6" t="s">
        <v>12</v>
      </c>
      <c r="E119" s="4" t="s">
        <v>227</v>
      </c>
      <c r="F119" s="42">
        <v>17000</v>
      </c>
      <c r="G119" s="5">
        <v>17000</v>
      </c>
      <c r="H119" s="5">
        <f t="shared" si="11"/>
        <v>0</v>
      </c>
      <c r="I119" s="16">
        <f t="shared" si="9"/>
        <v>0</v>
      </c>
      <c r="J119" s="30"/>
    </row>
    <row r="120" spans="1:10" ht="25.5" x14ac:dyDescent="0.25">
      <c r="A120" s="3">
        <v>45480</v>
      </c>
      <c r="B120" s="3">
        <v>45481</v>
      </c>
      <c r="C120" s="4" t="s">
        <v>70</v>
      </c>
      <c r="D120" s="6" t="s">
        <v>12</v>
      </c>
      <c r="E120" s="4" t="s">
        <v>228</v>
      </c>
      <c r="F120" s="42">
        <v>17000</v>
      </c>
      <c r="G120" s="5">
        <v>17000</v>
      </c>
      <c r="H120" s="5">
        <f t="shared" si="11"/>
        <v>0</v>
      </c>
      <c r="I120" s="16">
        <f t="shared" si="9"/>
        <v>0</v>
      </c>
      <c r="J120" s="30"/>
    </row>
    <row r="121" spans="1:10" ht="25.5" x14ac:dyDescent="0.25">
      <c r="A121" s="3">
        <v>45453</v>
      </c>
      <c r="B121" s="3">
        <v>45482</v>
      </c>
      <c r="C121" s="4" t="s">
        <v>44</v>
      </c>
      <c r="D121" s="6" t="s">
        <v>12</v>
      </c>
      <c r="E121" s="4" t="s">
        <v>229</v>
      </c>
      <c r="F121" s="42">
        <v>3450</v>
      </c>
      <c r="G121" s="5">
        <v>3450</v>
      </c>
      <c r="H121" s="5">
        <f t="shared" si="11"/>
        <v>0</v>
      </c>
      <c r="I121" s="16">
        <f t="shared" si="9"/>
        <v>0</v>
      </c>
      <c r="J121" s="30"/>
    </row>
    <row r="122" spans="1:10" ht="25.5" x14ac:dyDescent="0.25">
      <c r="A122" s="3">
        <v>45306</v>
      </c>
      <c r="B122" s="3">
        <v>45487</v>
      </c>
      <c r="C122" s="4" t="s">
        <v>230</v>
      </c>
      <c r="D122" s="6" t="s">
        <v>12</v>
      </c>
      <c r="E122" s="4" t="s">
        <v>231</v>
      </c>
      <c r="F122" s="42">
        <v>43000</v>
      </c>
      <c r="G122" s="5">
        <v>43000</v>
      </c>
      <c r="H122" s="5">
        <f t="shared" si="11"/>
        <v>0</v>
      </c>
      <c r="I122" s="16">
        <f t="shared" ref="I122:I153" si="12">IFERROR(+H122/F122,0)</f>
        <v>0</v>
      </c>
      <c r="J122" s="30"/>
    </row>
    <row r="123" spans="1:10" ht="25.5" x14ac:dyDescent="0.25">
      <c r="A123" s="3">
        <v>45486</v>
      </c>
      <c r="B123" s="3">
        <v>45487</v>
      </c>
      <c r="C123" s="4" t="s">
        <v>124</v>
      </c>
      <c r="D123" s="6" t="s">
        <v>12</v>
      </c>
      <c r="E123" s="4" t="s">
        <v>232</v>
      </c>
      <c r="F123" s="42">
        <v>29000</v>
      </c>
      <c r="G123" s="5">
        <v>29000</v>
      </c>
      <c r="H123" s="5">
        <f t="shared" si="11"/>
        <v>0</v>
      </c>
      <c r="I123" s="16">
        <f t="shared" si="12"/>
        <v>0</v>
      </c>
      <c r="J123" s="30"/>
    </row>
    <row r="124" spans="1:10" ht="25.5" x14ac:dyDescent="0.25">
      <c r="A124" s="3">
        <v>45214</v>
      </c>
      <c r="B124" s="3">
        <v>45488</v>
      </c>
      <c r="C124" s="4" t="s">
        <v>233</v>
      </c>
      <c r="D124" s="6" t="s">
        <v>12</v>
      </c>
      <c r="E124" s="4" t="s">
        <v>231</v>
      </c>
      <c r="F124" s="42">
        <v>3000</v>
      </c>
      <c r="G124" s="5">
        <v>3000</v>
      </c>
      <c r="H124" s="5">
        <f t="shared" si="11"/>
        <v>0</v>
      </c>
      <c r="I124" s="16">
        <f t="shared" si="12"/>
        <v>0</v>
      </c>
      <c r="J124" s="30"/>
    </row>
    <row r="125" spans="1:10" ht="25.5" x14ac:dyDescent="0.25">
      <c r="A125" s="3">
        <v>45460</v>
      </c>
      <c r="B125" s="3">
        <v>45489</v>
      </c>
      <c r="C125" s="4" t="s">
        <v>155</v>
      </c>
      <c r="D125" s="6" t="s">
        <v>12</v>
      </c>
      <c r="E125" s="4" t="s">
        <v>234</v>
      </c>
      <c r="F125" s="42">
        <v>9480.4</v>
      </c>
      <c r="G125" s="5">
        <v>9480.4</v>
      </c>
      <c r="H125" s="5">
        <f t="shared" si="11"/>
        <v>0</v>
      </c>
      <c r="I125" s="16">
        <f t="shared" si="12"/>
        <v>0</v>
      </c>
      <c r="J125" s="30"/>
    </row>
    <row r="126" spans="1:10" ht="25.5" x14ac:dyDescent="0.25">
      <c r="A126" s="3">
        <v>43608</v>
      </c>
      <c r="B126" s="3">
        <v>45489</v>
      </c>
      <c r="C126" s="4" t="s">
        <v>422</v>
      </c>
      <c r="D126" s="6" t="s">
        <v>12</v>
      </c>
      <c r="E126" s="4" t="s">
        <v>719</v>
      </c>
      <c r="F126" s="4" t="s">
        <v>175</v>
      </c>
      <c r="G126" s="5">
        <v>21769.03</v>
      </c>
      <c r="H126" s="5">
        <v>0</v>
      </c>
      <c r="I126" s="16">
        <f t="shared" si="12"/>
        <v>0</v>
      </c>
      <c r="J126" s="30"/>
    </row>
    <row r="127" spans="1:10" x14ac:dyDescent="0.25">
      <c r="A127" s="3">
        <v>45401</v>
      </c>
      <c r="B127" s="3">
        <v>45491</v>
      </c>
      <c r="C127" s="4" t="s">
        <v>44</v>
      </c>
      <c r="D127" s="6" t="s">
        <v>12</v>
      </c>
      <c r="E127" s="4" t="s">
        <v>235</v>
      </c>
      <c r="F127" s="42">
        <v>6380</v>
      </c>
      <c r="G127" s="5">
        <v>6380</v>
      </c>
      <c r="H127" s="5">
        <f t="shared" ref="H127:H144" si="13">(F127-G127)</f>
        <v>0</v>
      </c>
      <c r="I127" s="16">
        <f t="shared" si="12"/>
        <v>0</v>
      </c>
      <c r="J127" s="30"/>
    </row>
    <row r="128" spans="1:10" ht="38.25" x14ac:dyDescent="0.25">
      <c r="A128" s="3">
        <v>45401</v>
      </c>
      <c r="B128" s="3">
        <v>45491</v>
      </c>
      <c r="C128" s="4" t="s">
        <v>236</v>
      </c>
      <c r="D128" s="6" t="s">
        <v>12</v>
      </c>
      <c r="E128" s="4" t="s">
        <v>237</v>
      </c>
      <c r="F128" s="42">
        <v>5550</v>
      </c>
      <c r="G128" s="5">
        <v>5550</v>
      </c>
      <c r="H128" s="5">
        <f t="shared" si="13"/>
        <v>0</v>
      </c>
      <c r="I128" s="16">
        <f t="shared" si="12"/>
        <v>0</v>
      </c>
      <c r="J128" s="30"/>
    </row>
    <row r="129" spans="1:10" ht="25.5" x14ac:dyDescent="0.25">
      <c r="A129" s="3">
        <v>45493</v>
      </c>
      <c r="B129" s="3">
        <v>45494</v>
      </c>
      <c r="C129" s="4" t="s">
        <v>240</v>
      </c>
      <c r="D129" s="6" t="s">
        <v>12</v>
      </c>
      <c r="E129" s="4" t="s">
        <v>241</v>
      </c>
      <c r="F129" s="42">
        <v>21000</v>
      </c>
      <c r="G129" s="5">
        <v>21000</v>
      </c>
      <c r="H129" s="5">
        <f t="shared" si="13"/>
        <v>0</v>
      </c>
      <c r="I129" s="16">
        <f t="shared" si="12"/>
        <v>0</v>
      </c>
      <c r="J129" s="30"/>
    </row>
    <row r="130" spans="1:10" ht="25.5" x14ac:dyDescent="0.25">
      <c r="A130" s="3">
        <v>45460</v>
      </c>
      <c r="B130" s="3">
        <v>45494</v>
      </c>
      <c r="C130" s="4" t="s">
        <v>238</v>
      </c>
      <c r="D130" s="6" t="s">
        <v>12</v>
      </c>
      <c r="E130" s="4" t="s">
        <v>239</v>
      </c>
      <c r="F130" s="42">
        <v>50000</v>
      </c>
      <c r="G130" s="5">
        <v>50000</v>
      </c>
      <c r="H130" s="5">
        <f t="shared" si="13"/>
        <v>0</v>
      </c>
      <c r="I130" s="16">
        <f t="shared" si="12"/>
        <v>0</v>
      </c>
      <c r="J130" s="30"/>
    </row>
    <row r="131" spans="1:10" x14ac:dyDescent="0.25">
      <c r="A131" s="3">
        <v>45494</v>
      </c>
      <c r="B131" s="3">
        <v>45495</v>
      </c>
      <c r="C131" s="4" t="s">
        <v>242</v>
      </c>
      <c r="D131" s="6" t="s">
        <v>12</v>
      </c>
      <c r="E131" s="4" t="s">
        <v>243</v>
      </c>
      <c r="F131" s="42">
        <v>20000</v>
      </c>
      <c r="G131" s="5">
        <v>20000</v>
      </c>
      <c r="H131" s="5">
        <f t="shared" si="13"/>
        <v>0</v>
      </c>
      <c r="I131" s="16">
        <f t="shared" si="12"/>
        <v>0</v>
      </c>
      <c r="J131" s="30"/>
    </row>
    <row r="132" spans="1:10" x14ac:dyDescent="0.25">
      <c r="A132" s="3">
        <v>45499</v>
      </c>
      <c r="B132" s="3">
        <v>45500</v>
      </c>
      <c r="C132" s="4" t="s">
        <v>240</v>
      </c>
      <c r="D132" s="6" t="s">
        <v>12</v>
      </c>
      <c r="E132" s="4" t="s">
        <v>244</v>
      </c>
      <c r="F132" s="42">
        <v>22500</v>
      </c>
      <c r="G132" s="5">
        <v>22500</v>
      </c>
      <c r="H132" s="5">
        <f t="shared" si="13"/>
        <v>0</v>
      </c>
      <c r="I132" s="16">
        <f t="shared" si="12"/>
        <v>0</v>
      </c>
      <c r="J132" s="30"/>
    </row>
    <row r="133" spans="1:10" x14ac:dyDescent="0.25">
      <c r="A133" s="3">
        <v>45501</v>
      </c>
      <c r="B133" s="3">
        <v>45502</v>
      </c>
      <c r="C133" s="4" t="s">
        <v>242</v>
      </c>
      <c r="D133" s="6" t="s">
        <v>12</v>
      </c>
      <c r="E133" s="4" t="s">
        <v>245</v>
      </c>
      <c r="F133" s="42">
        <v>19500</v>
      </c>
      <c r="G133" s="5">
        <v>19500</v>
      </c>
      <c r="H133" s="5">
        <f t="shared" si="13"/>
        <v>0</v>
      </c>
      <c r="I133" s="16">
        <f t="shared" si="12"/>
        <v>0</v>
      </c>
      <c r="J133" s="30"/>
    </row>
    <row r="134" spans="1:10" ht="76.5" x14ac:dyDescent="0.25">
      <c r="A134" s="3">
        <v>45139</v>
      </c>
      <c r="B134" s="3">
        <v>45504</v>
      </c>
      <c r="C134" s="4" t="s">
        <v>247</v>
      </c>
      <c r="D134" s="6" t="s">
        <v>12</v>
      </c>
      <c r="E134" s="4" t="s">
        <v>248</v>
      </c>
      <c r="F134" s="42">
        <v>30000</v>
      </c>
      <c r="G134" s="5">
        <v>30000</v>
      </c>
      <c r="H134" s="5">
        <f t="shared" si="13"/>
        <v>0</v>
      </c>
      <c r="I134" s="16">
        <f t="shared" si="12"/>
        <v>0</v>
      </c>
      <c r="J134" s="30"/>
    </row>
    <row r="135" spans="1:10" x14ac:dyDescent="0.25">
      <c r="A135" s="3">
        <v>45047</v>
      </c>
      <c r="B135" s="3">
        <v>45504</v>
      </c>
      <c r="C135" s="4" t="s">
        <v>60</v>
      </c>
      <c r="D135" s="6" t="s">
        <v>12</v>
      </c>
      <c r="E135" s="4" t="s">
        <v>246</v>
      </c>
      <c r="F135" s="42">
        <v>52600</v>
      </c>
      <c r="G135" s="5">
        <v>52600</v>
      </c>
      <c r="H135" s="5">
        <f t="shared" si="13"/>
        <v>0</v>
      </c>
      <c r="I135" s="16">
        <f t="shared" si="12"/>
        <v>0</v>
      </c>
      <c r="J135" s="30"/>
    </row>
    <row r="136" spans="1:10" ht="38.25" x14ac:dyDescent="0.25">
      <c r="A136" s="3">
        <v>45278</v>
      </c>
      <c r="B136" s="3">
        <v>45504</v>
      </c>
      <c r="C136" s="4" t="s">
        <v>60</v>
      </c>
      <c r="D136" s="6" t="s">
        <v>12</v>
      </c>
      <c r="E136" s="4" t="s">
        <v>159</v>
      </c>
      <c r="F136" s="42">
        <v>38400</v>
      </c>
      <c r="G136" s="5">
        <v>38400</v>
      </c>
      <c r="H136" s="5">
        <f t="shared" si="13"/>
        <v>0</v>
      </c>
      <c r="I136" s="16">
        <f t="shared" si="12"/>
        <v>0</v>
      </c>
      <c r="J136" s="30"/>
    </row>
    <row r="137" spans="1:10" ht="76.5" x14ac:dyDescent="0.25">
      <c r="A137" s="3">
        <v>45403</v>
      </c>
      <c r="B137" s="3">
        <v>45508</v>
      </c>
      <c r="C137" s="4" t="s">
        <v>124</v>
      </c>
      <c r="D137" s="6" t="s">
        <v>12</v>
      </c>
      <c r="E137" s="4" t="s">
        <v>249</v>
      </c>
      <c r="F137" s="42">
        <v>152000</v>
      </c>
      <c r="G137" s="5">
        <v>152000</v>
      </c>
      <c r="H137" s="5">
        <f t="shared" si="13"/>
        <v>0</v>
      </c>
      <c r="I137" s="16">
        <f t="shared" si="12"/>
        <v>0</v>
      </c>
      <c r="J137" s="30"/>
    </row>
    <row r="138" spans="1:10" ht="25.5" x14ac:dyDescent="0.25">
      <c r="A138" s="3">
        <v>45420</v>
      </c>
      <c r="B138" s="3">
        <v>45509</v>
      </c>
      <c r="C138" s="4" t="s">
        <v>250</v>
      </c>
      <c r="D138" s="6" t="s">
        <v>12</v>
      </c>
      <c r="E138" s="4" t="s">
        <v>251</v>
      </c>
      <c r="F138" s="42">
        <v>97921.81</v>
      </c>
      <c r="G138" s="5">
        <v>97921.81</v>
      </c>
      <c r="H138" s="5">
        <f t="shared" si="13"/>
        <v>0</v>
      </c>
      <c r="I138" s="16">
        <f t="shared" si="12"/>
        <v>0</v>
      </c>
      <c r="J138" s="30"/>
    </row>
    <row r="139" spans="1:10" x14ac:dyDescent="0.25">
      <c r="A139" s="3">
        <v>45508</v>
      </c>
      <c r="B139" s="3">
        <v>45509</v>
      </c>
      <c r="C139" s="4" t="s">
        <v>149</v>
      </c>
      <c r="D139" s="6" t="s">
        <v>12</v>
      </c>
      <c r="E139" s="4" t="s">
        <v>252</v>
      </c>
      <c r="F139" s="42">
        <v>24500</v>
      </c>
      <c r="G139" s="5">
        <v>24500</v>
      </c>
      <c r="H139" s="5">
        <f t="shared" si="13"/>
        <v>0</v>
      </c>
      <c r="I139" s="16">
        <f t="shared" si="12"/>
        <v>0</v>
      </c>
      <c r="J139" s="30"/>
    </row>
    <row r="140" spans="1:10" x14ac:dyDescent="0.25">
      <c r="A140" s="7">
        <v>45510</v>
      </c>
      <c r="B140" s="7">
        <v>45511</v>
      </c>
      <c r="C140" s="8" t="s">
        <v>253</v>
      </c>
      <c r="D140" s="10" t="s">
        <v>12</v>
      </c>
      <c r="E140" s="8" t="s">
        <v>254</v>
      </c>
      <c r="F140" s="45">
        <v>5000</v>
      </c>
      <c r="G140" s="9">
        <v>5000</v>
      </c>
      <c r="H140" s="20">
        <f t="shared" si="13"/>
        <v>0</v>
      </c>
      <c r="I140" s="21">
        <f t="shared" si="12"/>
        <v>0</v>
      </c>
      <c r="J140" s="31"/>
    </row>
    <row r="141" spans="1:10" ht="25.5" x14ac:dyDescent="0.25">
      <c r="A141" s="3">
        <v>45392</v>
      </c>
      <c r="B141" s="3">
        <v>45513</v>
      </c>
      <c r="C141" s="4" t="s">
        <v>191</v>
      </c>
      <c r="D141" s="6" t="s">
        <v>12</v>
      </c>
      <c r="E141" s="4" t="s">
        <v>255</v>
      </c>
      <c r="F141" s="42">
        <v>13244.76</v>
      </c>
      <c r="G141" s="5">
        <v>13244.76</v>
      </c>
      <c r="H141" s="5">
        <f t="shared" si="13"/>
        <v>0</v>
      </c>
      <c r="I141" s="16">
        <f t="shared" si="12"/>
        <v>0</v>
      </c>
      <c r="J141" s="30"/>
    </row>
    <row r="142" spans="1:10" ht="25.5" x14ac:dyDescent="0.25">
      <c r="A142" s="3">
        <v>45514</v>
      </c>
      <c r="B142" s="3">
        <v>45515</v>
      </c>
      <c r="C142" s="4" t="s">
        <v>256</v>
      </c>
      <c r="D142" s="6" t="s">
        <v>12</v>
      </c>
      <c r="E142" s="4" t="s">
        <v>257</v>
      </c>
      <c r="F142" s="42">
        <v>26000</v>
      </c>
      <c r="G142" s="5">
        <v>26000</v>
      </c>
      <c r="H142" s="5">
        <f t="shared" si="13"/>
        <v>0</v>
      </c>
      <c r="I142" s="16">
        <f t="shared" si="12"/>
        <v>0</v>
      </c>
      <c r="J142" s="30"/>
    </row>
    <row r="143" spans="1:10" ht="25.5" x14ac:dyDescent="0.25">
      <c r="A143" s="3">
        <v>44421</v>
      </c>
      <c r="B143" s="3">
        <v>45516</v>
      </c>
      <c r="C143" s="4" t="s">
        <v>258</v>
      </c>
      <c r="D143" s="6" t="s">
        <v>12</v>
      </c>
      <c r="E143" s="4" t="s">
        <v>259</v>
      </c>
      <c r="F143" s="42">
        <v>520940</v>
      </c>
      <c r="G143" s="17">
        <v>392946.42</v>
      </c>
      <c r="H143" s="5">
        <f t="shared" si="13"/>
        <v>127993.58000000002</v>
      </c>
      <c r="I143" s="16">
        <f t="shared" si="12"/>
        <v>0.24569735478174073</v>
      </c>
      <c r="J143" s="30" t="s">
        <v>681</v>
      </c>
    </row>
    <row r="144" spans="1:10" ht="25.5" x14ac:dyDescent="0.25">
      <c r="A144" s="3">
        <v>45515</v>
      </c>
      <c r="B144" s="3">
        <v>45516</v>
      </c>
      <c r="C144" s="4" t="s">
        <v>72</v>
      </c>
      <c r="D144" s="6" t="s">
        <v>12</v>
      </c>
      <c r="E144" s="4" t="s">
        <v>260</v>
      </c>
      <c r="F144" s="42">
        <v>24000</v>
      </c>
      <c r="G144" s="17">
        <v>24000</v>
      </c>
      <c r="H144" s="5">
        <f t="shared" si="13"/>
        <v>0</v>
      </c>
      <c r="I144" s="16">
        <f t="shared" si="12"/>
        <v>0</v>
      </c>
      <c r="J144" s="30"/>
    </row>
    <row r="145" spans="1:10" ht="25.5" x14ac:dyDescent="0.25">
      <c r="A145" s="3">
        <v>45497</v>
      </c>
      <c r="B145" s="3">
        <v>45517</v>
      </c>
      <c r="C145" s="4" t="s">
        <v>261</v>
      </c>
      <c r="D145" s="6" t="s">
        <v>12</v>
      </c>
      <c r="E145" s="4" t="s">
        <v>262</v>
      </c>
      <c r="F145" s="4" t="s">
        <v>210</v>
      </c>
      <c r="G145" s="17">
        <v>15000</v>
      </c>
      <c r="H145" s="5">
        <v>0</v>
      </c>
      <c r="I145" s="16">
        <f t="shared" si="12"/>
        <v>0</v>
      </c>
      <c r="J145" s="30" t="s">
        <v>682</v>
      </c>
    </row>
    <row r="146" spans="1:10" ht="25.5" x14ac:dyDescent="0.25">
      <c r="A146" s="3">
        <v>44713</v>
      </c>
      <c r="B146" s="3">
        <v>45518</v>
      </c>
      <c r="C146" s="4" t="s">
        <v>263</v>
      </c>
      <c r="D146" s="6" t="s">
        <v>12</v>
      </c>
      <c r="E146" s="4" t="s">
        <v>264</v>
      </c>
      <c r="F146" s="42">
        <v>131438</v>
      </c>
      <c r="G146" s="17">
        <v>128746</v>
      </c>
      <c r="H146" s="5">
        <f t="shared" ref="H146:H156" si="14">(F146-G146)</f>
        <v>2692</v>
      </c>
      <c r="I146" s="16">
        <f t="shared" si="12"/>
        <v>2.0481139396521554E-2</v>
      </c>
      <c r="J146" s="30" t="s">
        <v>683</v>
      </c>
    </row>
    <row r="147" spans="1:10" ht="25.5" x14ac:dyDescent="0.25">
      <c r="A147" s="3">
        <v>45519</v>
      </c>
      <c r="B147" s="3">
        <v>45520</v>
      </c>
      <c r="C147" s="4" t="s">
        <v>265</v>
      </c>
      <c r="D147" s="6" t="s">
        <v>12</v>
      </c>
      <c r="E147" s="4" t="s">
        <v>266</v>
      </c>
      <c r="F147" s="42">
        <v>20000</v>
      </c>
      <c r="G147" s="17">
        <v>0</v>
      </c>
      <c r="H147" s="5">
        <f t="shared" si="14"/>
        <v>20000</v>
      </c>
      <c r="I147" s="16">
        <f t="shared" si="12"/>
        <v>1</v>
      </c>
      <c r="J147" s="30" t="s">
        <v>684</v>
      </c>
    </row>
    <row r="148" spans="1:10" x14ac:dyDescent="0.25">
      <c r="A148" s="3">
        <v>45520</v>
      </c>
      <c r="B148" s="3">
        <v>45521</v>
      </c>
      <c r="C148" s="4" t="s">
        <v>70</v>
      </c>
      <c r="D148" s="6" t="s">
        <v>12</v>
      </c>
      <c r="E148" s="4" t="s">
        <v>267</v>
      </c>
      <c r="F148" s="42">
        <v>20500</v>
      </c>
      <c r="G148" s="5">
        <v>20500</v>
      </c>
      <c r="H148" s="5">
        <f t="shared" si="14"/>
        <v>0</v>
      </c>
      <c r="I148" s="16">
        <f t="shared" si="12"/>
        <v>0</v>
      </c>
      <c r="J148" s="30"/>
    </row>
    <row r="149" spans="1:10" x14ac:dyDescent="0.25">
      <c r="A149" s="3">
        <v>45521</v>
      </c>
      <c r="B149" s="3">
        <v>45522</v>
      </c>
      <c r="C149" s="4" t="s">
        <v>139</v>
      </c>
      <c r="D149" s="6" t="s">
        <v>12</v>
      </c>
      <c r="E149" s="4" t="s">
        <v>268</v>
      </c>
      <c r="F149" s="42">
        <v>19500</v>
      </c>
      <c r="G149" s="5">
        <v>19500</v>
      </c>
      <c r="H149" s="5">
        <f t="shared" si="14"/>
        <v>0</v>
      </c>
      <c r="I149" s="16">
        <f t="shared" si="12"/>
        <v>0</v>
      </c>
      <c r="J149" s="30"/>
    </row>
    <row r="150" spans="1:10" x14ac:dyDescent="0.25">
      <c r="A150" s="3">
        <v>45522</v>
      </c>
      <c r="B150" s="3">
        <v>45523</v>
      </c>
      <c r="C150" s="4" t="s">
        <v>269</v>
      </c>
      <c r="D150" s="6" t="s">
        <v>12</v>
      </c>
      <c r="E150" s="4" t="s">
        <v>270</v>
      </c>
      <c r="F150" s="42">
        <v>36000</v>
      </c>
      <c r="G150" s="5">
        <v>36000</v>
      </c>
      <c r="H150" s="5">
        <f t="shared" si="14"/>
        <v>0</v>
      </c>
      <c r="I150" s="16">
        <f t="shared" si="12"/>
        <v>0</v>
      </c>
      <c r="J150" s="30"/>
    </row>
    <row r="151" spans="1:10" x14ac:dyDescent="0.25">
      <c r="A151" s="3">
        <v>45498</v>
      </c>
      <c r="B151" s="3">
        <v>45528</v>
      </c>
      <c r="C151" s="4" t="s">
        <v>271</v>
      </c>
      <c r="D151" s="6" t="s">
        <v>12</v>
      </c>
      <c r="E151" s="4" t="s">
        <v>272</v>
      </c>
      <c r="F151" s="42">
        <v>9609.92</v>
      </c>
      <c r="G151" s="5">
        <v>9609.92</v>
      </c>
      <c r="H151" s="5">
        <f t="shared" si="14"/>
        <v>0</v>
      </c>
      <c r="I151" s="16">
        <f t="shared" si="12"/>
        <v>0</v>
      </c>
      <c r="J151" s="30"/>
    </row>
    <row r="152" spans="1:10" x14ac:dyDescent="0.25">
      <c r="A152" s="3">
        <v>45527</v>
      </c>
      <c r="B152" s="3">
        <v>45528</v>
      </c>
      <c r="C152" s="4" t="s">
        <v>54</v>
      </c>
      <c r="D152" s="6" t="s">
        <v>12</v>
      </c>
      <c r="E152" s="4" t="s">
        <v>273</v>
      </c>
      <c r="F152" s="42">
        <v>8000</v>
      </c>
      <c r="G152" s="5">
        <v>8000</v>
      </c>
      <c r="H152" s="5">
        <f t="shared" si="14"/>
        <v>0</v>
      </c>
      <c r="I152" s="16">
        <f t="shared" si="12"/>
        <v>0</v>
      </c>
      <c r="J152" s="30"/>
    </row>
    <row r="153" spans="1:10" x14ac:dyDescent="0.25">
      <c r="A153" s="3">
        <v>45528</v>
      </c>
      <c r="B153" s="3">
        <v>45529</v>
      </c>
      <c r="C153" s="4" t="s">
        <v>54</v>
      </c>
      <c r="D153" s="6" t="s">
        <v>12</v>
      </c>
      <c r="E153" s="4" t="s">
        <v>274</v>
      </c>
      <c r="F153" s="42">
        <v>38000</v>
      </c>
      <c r="G153" s="5">
        <v>38000</v>
      </c>
      <c r="H153" s="5">
        <f t="shared" si="14"/>
        <v>0</v>
      </c>
      <c r="I153" s="16">
        <f t="shared" si="12"/>
        <v>0</v>
      </c>
      <c r="J153" s="30"/>
    </row>
    <row r="154" spans="1:10" ht="25.5" x14ac:dyDescent="0.25">
      <c r="A154" s="3">
        <v>45529</v>
      </c>
      <c r="B154" s="3">
        <v>45530</v>
      </c>
      <c r="C154" s="4" t="s">
        <v>275</v>
      </c>
      <c r="D154" s="6" t="s">
        <v>12</v>
      </c>
      <c r="E154" s="4" t="s">
        <v>276</v>
      </c>
      <c r="F154" s="42">
        <v>23000</v>
      </c>
      <c r="G154" s="5">
        <v>23000</v>
      </c>
      <c r="H154" s="5">
        <f t="shared" si="14"/>
        <v>0</v>
      </c>
      <c r="I154" s="16">
        <f t="shared" ref="I154:I185" si="15">IFERROR(+H154/F154,0)</f>
        <v>0</v>
      </c>
      <c r="J154" s="30"/>
    </row>
    <row r="155" spans="1:10" ht="25.5" x14ac:dyDescent="0.25">
      <c r="A155" s="3">
        <v>45170</v>
      </c>
      <c r="B155" s="3">
        <v>45534</v>
      </c>
      <c r="C155" s="4" t="s">
        <v>277</v>
      </c>
      <c r="D155" s="6" t="s">
        <v>12</v>
      </c>
      <c r="E155" s="4" t="s">
        <v>278</v>
      </c>
      <c r="F155" s="42">
        <v>1000</v>
      </c>
      <c r="G155" s="5">
        <v>1000</v>
      </c>
      <c r="H155" s="5">
        <f t="shared" si="14"/>
        <v>0</v>
      </c>
      <c r="I155" s="16">
        <f t="shared" si="15"/>
        <v>0</v>
      </c>
      <c r="J155" s="30"/>
    </row>
    <row r="156" spans="1:10" ht="25.5" x14ac:dyDescent="0.25">
      <c r="A156" s="3">
        <v>45458</v>
      </c>
      <c r="B156" s="3">
        <v>45534</v>
      </c>
      <c r="C156" s="4" t="s">
        <v>60</v>
      </c>
      <c r="D156" s="6" t="s">
        <v>12</v>
      </c>
      <c r="E156" s="4" t="s">
        <v>231</v>
      </c>
      <c r="F156" s="42">
        <v>997</v>
      </c>
      <c r="G156" s="5">
        <v>997</v>
      </c>
      <c r="H156" s="5">
        <f t="shared" si="14"/>
        <v>0</v>
      </c>
      <c r="I156" s="16">
        <f t="shared" si="15"/>
        <v>0</v>
      </c>
      <c r="J156" s="30"/>
    </row>
    <row r="157" spans="1:10" ht="25.5" x14ac:dyDescent="0.25">
      <c r="A157" s="3">
        <v>45496</v>
      </c>
      <c r="B157" s="3">
        <v>45535</v>
      </c>
      <c r="C157" s="4" t="s">
        <v>208</v>
      </c>
      <c r="D157" s="6" t="s">
        <v>12</v>
      </c>
      <c r="E157" s="4" t="s">
        <v>290</v>
      </c>
      <c r="F157" s="4" t="s">
        <v>210</v>
      </c>
      <c r="G157" s="17">
        <v>5040</v>
      </c>
      <c r="H157" s="5">
        <v>0</v>
      </c>
      <c r="I157" s="16">
        <f t="shared" si="15"/>
        <v>0</v>
      </c>
      <c r="J157" s="30"/>
    </row>
    <row r="158" spans="1:10" ht="25.5" x14ac:dyDescent="0.25">
      <c r="A158" s="3">
        <v>45383</v>
      </c>
      <c r="B158" s="3">
        <v>45535</v>
      </c>
      <c r="C158" s="4" t="s">
        <v>79</v>
      </c>
      <c r="D158" s="6" t="s">
        <v>27</v>
      </c>
      <c r="E158" s="4" t="s">
        <v>286</v>
      </c>
      <c r="F158" s="42">
        <v>1438.15</v>
      </c>
      <c r="G158" s="17">
        <v>1439.15</v>
      </c>
      <c r="H158" s="5">
        <f t="shared" ref="H158:H175" si="16">(F158-G158)</f>
        <v>-1</v>
      </c>
      <c r="I158" s="16">
        <f t="shared" si="15"/>
        <v>-6.9533776031707392E-4</v>
      </c>
      <c r="J158" s="30"/>
    </row>
    <row r="159" spans="1:10" ht="38.25" x14ac:dyDescent="0.25">
      <c r="A159" s="3">
        <v>45383</v>
      </c>
      <c r="B159" s="3">
        <v>45535</v>
      </c>
      <c r="C159" s="4" t="s">
        <v>81</v>
      </c>
      <c r="D159" s="6" t="s">
        <v>27</v>
      </c>
      <c r="E159" s="4" t="s">
        <v>287</v>
      </c>
      <c r="F159" s="42">
        <v>6245</v>
      </c>
      <c r="G159" s="5">
        <v>6245</v>
      </c>
      <c r="H159" s="5">
        <f t="shared" si="16"/>
        <v>0</v>
      </c>
      <c r="I159" s="16">
        <f t="shared" si="15"/>
        <v>0</v>
      </c>
      <c r="J159" s="30"/>
    </row>
    <row r="160" spans="1:10" ht="25.5" x14ac:dyDescent="0.25">
      <c r="A160" s="3">
        <v>44075</v>
      </c>
      <c r="B160" s="3">
        <v>45535</v>
      </c>
      <c r="C160" s="4" t="s">
        <v>135</v>
      </c>
      <c r="D160" s="6" t="s">
        <v>27</v>
      </c>
      <c r="E160" s="4" t="s">
        <v>279</v>
      </c>
      <c r="F160" s="42">
        <v>400125</v>
      </c>
      <c r="G160" s="5">
        <v>400124.28</v>
      </c>
      <c r="H160" s="6">
        <f t="shared" si="16"/>
        <v>0.71999999997206032</v>
      </c>
      <c r="I160" s="16">
        <f t="shared" si="15"/>
        <v>1.7994376756565082E-6</v>
      </c>
      <c r="J160" s="30"/>
    </row>
    <row r="161" spans="1:10" x14ac:dyDescent="0.25">
      <c r="A161" s="3">
        <v>45383</v>
      </c>
      <c r="B161" s="3">
        <v>45535</v>
      </c>
      <c r="C161" s="4" t="s">
        <v>84</v>
      </c>
      <c r="D161" s="6" t="s">
        <v>27</v>
      </c>
      <c r="E161" s="4" t="s">
        <v>288</v>
      </c>
      <c r="F161" s="42">
        <v>2147.5500000000002</v>
      </c>
      <c r="G161" s="5">
        <v>2147.5500000000002</v>
      </c>
      <c r="H161" s="5">
        <f t="shared" si="16"/>
        <v>0</v>
      </c>
      <c r="I161" s="16">
        <f t="shared" si="15"/>
        <v>0</v>
      </c>
      <c r="J161" s="30"/>
    </row>
    <row r="162" spans="1:10" x14ac:dyDescent="0.25">
      <c r="A162" s="3">
        <v>44075</v>
      </c>
      <c r="B162" s="3">
        <v>45535</v>
      </c>
      <c r="C162" s="4" t="s">
        <v>280</v>
      </c>
      <c r="D162" s="6" t="s">
        <v>27</v>
      </c>
      <c r="E162" s="4" t="s">
        <v>281</v>
      </c>
      <c r="F162" s="42">
        <v>749857.22</v>
      </c>
      <c r="G162" s="5">
        <v>749857.32</v>
      </c>
      <c r="H162" s="6">
        <f t="shared" si="16"/>
        <v>-9.9999999976716936E-2</v>
      </c>
      <c r="I162" s="16">
        <f t="shared" si="15"/>
        <v>-1.3335872124658203E-7</v>
      </c>
      <c r="J162" s="30"/>
    </row>
    <row r="163" spans="1:10" ht="25.5" x14ac:dyDescent="0.25">
      <c r="A163" s="3">
        <v>45383</v>
      </c>
      <c r="B163" s="3">
        <v>45535</v>
      </c>
      <c r="C163" s="4" t="s">
        <v>86</v>
      </c>
      <c r="D163" s="6" t="s">
        <v>27</v>
      </c>
      <c r="E163" s="4" t="s">
        <v>87</v>
      </c>
      <c r="F163" s="42">
        <v>971.7</v>
      </c>
      <c r="G163" s="5">
        <v>971.7</v>
      </c>
      <c r="H163" s="5">
        <f t="shared" si="16"/>
        <v>0</v>
      </c>
      <c r="I163" s="16">
        <f t="shared" si="15"/>
        <v>0</v>
      </c>
      <c r="J163" s="30"/>
    </row>
    <row r="164" spans="1:10" ht="25.5" x14ac:dyDescent="0.25">
      <c r="A164" s="3">
        <v>45383</v>
      </c>
      <c r="B164" s="3">
        <v>45535</v>
      </c>
      <c r="C164" s="4" t="s">
        <v>88</v>
      </c>
      <c r="D164" s="6" t="s">
        <v>27</v>
      </c>
      <c r="E164" s="4" t="s">
        <v>289</v>
      </c>
      <c r="F164" s="42">
        <v>1855.3</v>
      </c>
      <c r="G164" s="5">
        <v>1855.3</v>
      </c>
      <c r="H164" s="5">
        <f t="shared" si="16"/>
        <v>0</v>
      </c>
      <c r="I164" s="16">
        <f t="shared" si="15"/>
        <v>0</v>
      </c>
      <c r="J164" s="30"/>
    </row>
    <row r="165" spans="1:10" ht="25.5" x14ac:dyDescent="0.25">
      <c r="A165" s="3">
        <v>45170</v>
      </c>
      <c r="B165" s="3">
        <v>45535</v>
      </c>
      <c r="C165" s="4" t="s">
        <v>284</v>
      </c>
      <c r="D165" s="6" t="s">
        <v>12</v>
      </c>
      <c r="E165" s="4" t="s">
        <v>285</v>
      </c>
      <c r="F165" s="42">
        <v>1000</v>
      </c>
      <c r="G165" s="5">
        <v>1000</v>
      </c>
      <c r="H165" s="5">
        <f t="shared" si="16"/>
        <v>0</v>
      </c>
      <c r="I165" s="16">
        <f t="shared" si="15"/>
        <v>0</v>
      </c>
      <c r="J165" s="30"/>
    </row>
    <row r="166" spans="1:10" ht="25.5" x14ac:dyDescent="0.25">
      <c r="A166" s="3">
        <v>45383</v>
      </c>
      <c r="B166" s="3">
        <v>45535</v>
      </c>
      <c r="C166" s="4" t="s">
        <v>95</v>
      </c>
      <c r="D166" s="6" t="s">
        <v>27</v>
      </c>
      <c r="E166" s="4" t="s">
        <v>96</v>
      </c>
      <c r="F166" s="42">
        <v>1815</v>
      </c>
      <c r="G166" s="5">
        <v>1815</v>
      </c>
      <c r="H166" s="5">
        <f t="shared" si="16"/>
        <v>0</v>
      </c>
      <c r="I166" s="16">
        <f t="shared" si="15"/>
        <v>0</v>
      </c>
      <c r="J166" s="30"/>
    </row>
    <row r="167" spans="1:10" ht="25.5" x14ac:dyDescent="0.25">
      <c r="A167" s="3">
        <v>44440</v>
      </c>
      <c r="B167" s="3">
        <v>45535</v>
      </c>
      <c r="C167" s="4" t="s">
        <v>282</v>
      </c>
      <c r="D167" s="6" t="s">
        <v>12</v>
      </c>
      <c r="E167" s="4" t="s">
        <v>283</v>
      </c>
      <c r="F167" s="42">
        <v>612066.67000000004</v>
      </c>
      <c r="G167" s="5">
        <v>519236.60000000038</v>
      </c>
      <c r="H167" s="5">
        <f t="shared" si="16"/>
        <v>92830.069999999658</v>
      </c>
      <c r="I167" s="16">
        <f t="shared" si="15"/>
        <v>0.15166659867298385</v>
      </c>
      <c r="J167" s="30"/>
    </row>
    <row r="168" spans="1:10" x14ac:dyDescent="0.25">
      <c r="A168" s="3">
        <v>45534</v>
      </c>
      <c r="B168" s="3">
        <v>45535</v>
      </c>
      <c r="C168" s="4" t="s">
        <v>139</v>
      </c>
      <c r="D168" s="6" t="s">
        <v>12</v>
      </c>
      <c r="E168" s="4" t="s">
        <v>291</v>
      </c>
      <c r="F168" s="42">
        <v>22000</v>
      </c>
      <c r="G168" s="5">
        <v>22000</v>
      </c>
      <c r="H168" s="5">
        <f t="shared" si="16"/>
        <v>0</v>
      </c>
      <c r="I168" s="16">
        <f t="shared" si="15"/>
        <v>0</v>
      </c>
      <c r="J168" s="30"/>
    </row>
    <row r="169" spans="1:10" ht="38.25" x14ac:dyDescent="0.25">
      <c r="A169" s="3">
        <v>45170</v>
      </c>
      <c r="B169" s="3">
        <v>45535</v>
      </c>
      <c r="C169" s="4" t="s">
        <v>166</v>
      </c>
      <c r="D169" s="6" t="s">
        <v>12</v>
      </c>
      <c r="E169" s="4" t="s">
        <v>159</v>
      </c>
      <c r="F169" s="42">
        <v>49349</v>
      </c>
      <c r="G169" s="5">
        <v>49349</v>
      </c>
      <c r="H169" s="5">
        <f t="shared" si="16"/>
        <v>0</v>
      </c>
      <c r="I169" s="16">
        <f t="shared" si="15"/>
        <v>0</v>
      </c>
      <c r="J169" s="30"/>
    </row>
    <row r="170" spans="1:10" ht="25.5" x14ac:dyDescent="0.25">
      <c r="A170" s="3">
        <v>45332</v>
      </c>
      <c r="B170" s="3">
        <v>45536</v>
      </c>
      <c r="C170" s="4" t="s">
        <v>60</v>
      </c>
      <c r="D170" s="6" t="s">
        <v>12</v>
      </c>
      <c r="E170" s="4" t="s">
        <v>231</v>
      </c>
      <c r="F170" s="42">
        <v>59900</v>
      </c>
      <c r="G170" s="5">
        <v>59900</v>
      </c>
      <c r="H170" s="5">
        <f t="shared" si="16"/>
        <v>0</v>
      </c>
      <c r="I170" s="16">
        <f t="shared" si="15"/>
        <v>0</v>
      </c>
      <c r="J170" s="30"/>
    </row>
    <row r="171" spans="1:10" x14ac:dyDescent="0.25">
      <c r="A171" s="3">
        <v>45536</v>
      </c>
      <c r="B171" s="3">
        <v>45537</v>
      </c>
      <c r="C171" s="4" t="s">
        <v>54</v>
      </c>
      <c r="D171" s="6" t="s">
        <v>12</v>
      </c>
      <c r="E171" s="4" t="s">
        <v>292</v>
      </c>
      <c r="F171" s="42">
        <v>28000</v>
      </c>
      <c r="G171" s="5">
        <v>28000</v>
      </c>
      <c r="H171" s="5">
        <f t="shared" si="16"/>
        <v>0</v>
      </c>
      <c r="I171" s="16">
        <f t="shared" si="15"/>
        <v>0</v>
      </c>
      <c r="J171" s="30"/>
    </row>
    <row r="172" spans="1:10" ht="38.25" x14ac:dyDescent="0.25">
      <c r="A172" s="3">
        <v>45543</v>
      </c>
      <c r="B172" s="3">
        <v>45544</v>
      </c>
      <c r="C172" s="4" t="s">
        <v>293</v>
      </c>
      <c r="D172" s="6" t="s">
        <v>12</v>
      </c>
      <c r="E172" s="4" t="s">
        <v>294</v>
      </c>
      <c r="F172" s="42">
        <v>38000</v>
      </c>
      <c r="G172" s="5">
        <v>38000</v>
      </c>
      <c r="H172" s="5">
        <f t="shared" si="16"/>
        <v>0</v>
      </c>
      <c r="I172" s="16">
        <f t="shared" si="15"/>
        <v>0</v>
      </c>
      <c r="J172" s="30"/>
    </row>
    <row r="173" spans="1:10" ht="25.5" x14ac:dyDescent="0.25">
      <c r="A173" s="3">
        <v>45526</v>
      </c>
      <c r="B173" s="3">
        <v>45546</v>
      </c>
      <c r="C173" s="4" t="s">
        <v>295</v>
      </c>
      <c r="D173" s="6" t="s">
        <v>12</v>
      </c>
      <c r="E173" s="4" t="s">
        <v>296</v>
      </c>
      <c r="F173" s="42">
        <v>114000</v>
      </c>
      <c r="G173" s="5">
        <v>114000</v>
      </c>
      <c r="H173" s="5">
        <f t="shared" si="16"/>
        <v>0</v>
      </c>
      <c r="I173" s="16">
        <f t="shared" si="15"/>
        <v>0</v>
      </c>
      <c r="J173" s="30"/>
    </row>
    <row r="174" spans="1:10" ht="38.25" x14ac:dyDescent="0.25">
      <c r="A174" s="3">
        <v>45548</v>
      </c>
      <c r="B174" s="3">
        <v>45549</v>
      </c>
      <c r="C174" s="4" t="s">
        <v>293</v>
      </c>
      <c r="D174" s="6" t="s">
        <v>12</v>
      </c>
      <c r="E174" s="4" t="s">
        <v>297</v>
      </c>
      <c r="F174" s="42">
        <v>37000</v>
      </c>
      <c r="G174" s="5">
        <v>37000</v>
      </c>
      <c r="H174" s="5">
        <f t="shared" si="16"/>
        <v>0</v>
      </c>
      <c r="I174" s="16">
        <f t="shared" si="15"/>
        <v>0</v>
      </c>
      <c r="J174" s="30"/>
    </row>
    <row r="175" spans="1:10" ht="25.5" x14ac:dyDescent="0.25">
      <c r="A175" s="3">
        <v>45549</v>
      </c>
      <c r="B175" s="3">
        <v>45550</v>
      </c>
      <c r="C175" s="4" t="s">
        <v>300</v>
      </c>
      <c r="D175" s="6" t="s">
        <v>12</v>
      </c>
      <c r="E175" s="4" t="s">
        <v>301</v>
      </c>
      <c r="F175" s="42">
        <v>38000</v>
      </c>
      <c r="G175" s="5">
        <v>38000</v>
      </c>
      <c r="H175" s="5">
        <f t="shared" si="16"/>
        <v>0</v>
      </c>
      <c r="I175" s="16">
        <f t="shared" si="15"/>
        <v>0</v>
      </c>
      <c r="J175" s="30"/>
    </row>
    <row r="176" spans="1:10" ht="25.5" x14ac:dyDescent="0.25">
      <c r="A176" s="3">
        <v>45509</v>
      </c>
      <c r="B176" s="3">
        <v>45550</v>
      </c>
      <c r="C176" s="4" t="s">
        <v>298</v>
      </c>
      <c r="D176" s="6" t="s">
        <v>12</v>
      </c>
      <c r="E176" s="4" t="s">
        <v>299</v>
      </c>
      <c r="F176" s="42">
        <v>286857.14</v>
      </c>
      <c r="G176" s="5">
        <v>286857.14</v>
      </c>
      <c r="H176" s="5">
        <v>0</v>
      </c>
      <c r="I176" s="16">
        <f t="shared" si="15"/>
        <v>0</v>
      </c>
      <c r="J176" s="30"/>
    </row>
    <row r="177" spans="1:10" ht="25.5" x14ac:dyDescent="0.25">
      <c r="A177" s="3">
        <v>45550</v>
      </c>
      <c r="B177" s="3">
        <v>45551</v>
      </c>
      <c r="C177" s="4" t="s">
        <v>149</v>
      </c>
      <c r="D177" s="6" t="s">
        <v>12</v>
      </c>
      <c r="E177" s="4" t="s">
        <v>302</v>
      </c>
      <c r="F177" s="42">
        <v>24500</v>
      </c>
      <c r="G177" s="5">
        <v>24500</v>
      </c>
      <c r="H177" s="5">
        <f t="shared" ref="H177:H185" si="17">(F177-G177)</f>
        <v>0</v>
      </c>
      <c r="I177" s="16">
        <f t="shared" si="15"/>
        <v>0</v>
      </c>
      <c r="J177" s="30"/>
    </row>
    <row r="178" spans="1:10" x14ac:dyDescent="0.25">
      <c r="A178" s="3">
        <v>45551</v>
      </c>
      <c r="B178" s="3">
        <v>45552</v>
      </c>
      <c r="C178" s="4" t="s">
        <v>124</v>
      </c>
      <c r="D178" s="6" t="s">
        <v>12</v>
      </c>
      <c r="E178" s="4" t="s">
        <v>303</v>
      </c>
      <c r="F178" s="42">
        <v>29000</v>
      </c>
      <c r="G178" s="5">
        <v>29000</v>
      </c>
      <c r="H178" s="5">
        <f t="shared" si="17"/>
        <v>0</v>
      </c>
      <c r="I178" s="16">
        <f t="shared" si="15"/>
        <v>0</v>
      </c>
      <c r="J178" s="30"/>
    </row>
    <row r="179" spans="1:10" x14ac:dyDescent="0.25">
      <c r="A179" s="3">
        <v>45542</v>
      </c>
      <c r="B179" s="3">
        <v>45553</v>
      </c>
      <c r="C179" s="4" t="s">
        <v>310</v>
      </c>
      <c r="D179" s="6" t="s">
        <v>12</v>
      </c>
      <c r="E179" s="4" t="s">
        <v>311</v>
      </c>
      <c r="F179" s="42">
        <v>2211.4</v>
      </c>
      <c r="G179" s="5">
        <v>2211.4</v>
      </c>
      <c r="H179" s="5">
        <f t="shared" si="17"/>
        <v>0</v>
      </c>
      <c r="I179" s="16">
        <f t="shared" si="15"/>
        <v>0</v>
      </c>
      <c r="J179" s="30"/>
    </row>
    <row r="180" spans="1:10" x14ac:dyDescent="0.25">
      <c r="A180" s="3">
        <v>45552</v>
      </c>
      <c r="B180" s="3">
        <v>45553</v>
      </c>
      <c r="C180" s="4" t="s">
        <v>312</v>
      </c>
      <c r="D180" s="6" t="s">
        <v>12</v>
      </c>
      <c r="E180" s="4" t="s">
        <v>313</v>
      </c>
      <c r="F180" s="42">
        <v>16000</v>
      </c>
      <c r="G180" s="5">
        <v>16000</v>
      </c>
      <c r="H180" s="5">
        <f t="shared" si="17"/>
        <v>0</v>
      </c>
      <c r="I180" s="16">
        <f t="shared" si="15"/>
        <v>0</v>
      </c>
      <c r="J180" s="30"/>
    </row>
    <row r="181" spans="1:10" ht="38.25" x14ac:dyDescent="0.25">
      <c r="A181" s="3">
        <v>45538</v>
      </c>
      <c r="B181" s="3">
        <v>45553</v>
      </c>
      <c r="C181" s="4" t="s">
        <v>304</v>
      </c>
      <c r="D181" s="6" t="s">
        <v>27</v>
      </c>
      <c r="E181" s="4" t="s">
        <v>305</v>
      </c>
      <c r="F181" s="42">
        <v>61500</v>
      </c>
      <c r="G181" s="5">
        <v>61500</v>
      </c>
      <c r="H181" s="5">
        <f t="shared" si="17"/>
        <v>0</v>
      </c>
      <c r="I181" s="16">
        <f t="shared" si="15"/>
        <v>0</v>
      </c>
      <c r="J181" s="30"/>
    </row>
    <row r="182" spans="1:10" ht="38.25" x14ac:dyDescent="0.25">
      <c r="A182" s="3">
        <v>45538</v>
      </c>
      <c r="B182" s="3">
        <v>45553</v>
      </c>
      <c r="C182" s="4" t="s">
        <v>306</v>
      </c>
      <c r="D182" s="6" t="s">
        <v>27</v>
      </c>
      <c r="E182" s="4" t="s">
        <v>307</v>
      </c>
      <c r="F182" s="42">
        <v>7709.56</v>
      </c>
      <c r="G182" s="5">
        <v>7709.56</v>
      </c>
      <c r="H182" s="5">
        <f t="shared" si="17"/>
        <v>0</v>
      </c>
      <c r="I182" s="16">
        <f t="shared" si="15"/>
        <v>0</v>
      </c>
      <c r="J182" s="30"/>
    </row>
    <row r="183" spans="1:10" ht="38.25" x14ac:dyDescent="0.25">
      <c r="A183" s="3">
        <v>45541</v>
      </c>
      <c r="B183" s="3">
        <v>45553</v>
      </c>
      <c r="C183" s="4" t="s">
        <v>308</v>
      </c>
      <c r="D183" s="6" t="s">
        <v>27</v>
      </c>
      <c r="E183" s="4" t="s">
        <v>309</v>
      </c>
      <c r="F183" s="42">
        <v>360</v>
      </c>
      <c r="G183" s="5">
        <v>360</v>
      </c>
      <c r="H183" s="5">
        <f t="shared" si="17"/>
        <v>0</v>
      </c>
      <c r="I183" s="16">
        <f t="shared" si="15"/>
        <v>0</v>
      </c>
      <c r="J183" s="30"/>
    </row>
    <row r="184" spans="1:10" ht="25.5" x14ac:dyDescent="0.25">
      <c r="A184" s="3">
        <v>45556</v>
      </c>
      <c r="B184" s="3">
        <v>45557</v>
      </c>
      <c r="C184" s="4" t="s">
        <v>314</v>
      </c>
      <c r="D184" s="6" t="s">
        <v>12</v>
      </c>
      <c r="E184" s="4" t="s">
        <v>315</v>
      </c>
      <c r="F184" s="42">
        <v>28000</v>
      </c>
      <c r="G184" s="5">
        <v>28000</v>
      </c>
      <c r="H184" s="5">
        <f t="shared" si="17"/>
        <v>0</v>
      </c>
      <c r="I184" s="16">
        <f t="shared" si="15"/>
        <v>0</v>
      </c>
      <c r="J184" s="30"/>
    </row>
    <row r="185" spans="1:10" x14ac:dyDescent="0.25">
      <c r="A185" s="3">
        <v>45557</v>
      </c>
      <c r="B185" s="3">
        <v>45558</v>
      </c>
      <c r="C185" s="4" t="s">
        <v>149</v>
      </c>
      <c r="D185" s="6" t="s">
        <v>12</v>
      </c>
      <c r="E185" s="4" t="s">
        <v>316</v>
      </c>
      <c r="F185" s="42">
        <v>25000</v>
      </c>
      <c r="G185" s="5">
        <v>25000</v>
      </c>
      <c r="H185" s="5">
        <f t="shared" si="17"/>
        <v>0</v>
      </c>
      <c r="I185" s="16">
        <f t="shared" si="15"/>
        <v>0</v>
      </c>
      <c r="J185" s="30"/>
    </row>
    <row r="186" spans="1:10" x14ac:dyDescent="0.25">
      <c r="A186" s="3">
        <v>45469</v>
      </c>
      <c r="B186" s="3">
        <v>45560</v>
      </c>
      <c r="C186" s="4" t="s">
        <v>317</v>
      </c>
      <c r="D186" s="6" t="s">
        <v>12</v>
      </c>
      <c r="E186" s="4" t="s">
        <v>318</v>
      </c>
      <c r="F186" s="42">
        <v>127836.54</v>
      </c>
      <c r="G186" s="5">
        <v>127836.54</v>
      </c>
      <c r="H186" s="5">
        <v>0</v>
      </c>
      <c r="I186" s="16">
        <f t="shared" ref="I186:I217" si="18">IFERROR(+H186/F186,0)</f>
        <v>0</v>
      </c>
      <c r="J186" s="30"/>
    </row>
    <row r="187" spans="1:10" ht="25.5" x14ac:dyDescent="0.25">
      <c r="A187" s="3">
        <v>45561</v>
      </c>
      <c r="B187" s="3">
        <v>45562</v>
      </c>
      <c r="C187" s="4" t="s">
        <v>137</v>
      </c>
      <c r="D187" s="6" t="s">
        <v>27</v>
      </c>
      <c r="E187" s="4" t="s">
        <v>319</v>
      </c>
      <c r="F187" s="42">
        <v>1840</v>
      </c>
      <c r="G187" s="5">
        <v>1840</v>
      </c>
      <c r="H187" s="5">
        <f>(F187-G187)</f>
        <v>0</v>
      </c>
      <c r="I187" s="16">
        <f t="shared" si="18"/>
        <v>0</v>
      </c>
      <c r="J187" s="30" t="s">
        <v>677</v>
      </c>
    </row>
    <row r="188" spans="1:10" x14ac:dyDescent="0.25">
      <c r="A188" s="3">
        <v>45564</v>
      </c>
      <c r="B188" s="3">
        <v>45565</v>
      </c>
      <c r="C188" s="4" t="s">
        <v>323</v>
      </c>
      <c r="D188" s="6" t="s">
        <v>12</v>
      </c>
      <c r="E188" s="4" t="s">
        <v>324</v>
      </c>
      <c r="F188" s="42">
        <v>22000</v>
      </c>
      <c r="G188" s="5">
        <v>22000</v>
      </c>
      <c r="H188" s="5">
        <f>(F188-G188)</f>
        <v>0</v>
      </c>
      <c r="I188" s="16">
        <f t="shared" si="18"/>
        <v>0</v>
      </c>
      <c r="J188" s="30"/>
    </row>
    <row r="189" spans="1:10" x14ac:dyDescent="0.25">
      <c r="A189" s="3">
        <v>45474</v>
      </c>
      <c r="B189" s="3">
        <v>45565</v>
      </c>
      <c r="C189" s="4" t="s">
        <v>317</v>
      </c>
      <c r="D189" s="6" t="s">
        <v>12</v>
      </c>
      <c r="E189" s="4" t="s">
        <v>322</v>
      </c>
      <c r="F189" s="42">
        <v>97834.47</v>
      </c>
      <c r="G189" s="5">
        <v>97834.47</v>
      </c>
      <c r="H189" s="5">
        <v>0</v>
      </c>
      <c r="I189" s="16">
        <f t="shared" si="18"/>
        <v>0</v>
      </c>
      <c r="J189" s="30"/>
    </row>
    <row r="190" spans="1:10" x14ac:dyDescent="0.25">
      <c r="A190" s="3">
        <v>44835</v>
      </c>
      <c r="B190" s="3">
        <v>45565</v>
      </c>
      <c r="C190" s="4" t="s">
        <v>320</v>
      </c>
      <c r="D190" s="6" t="s">
        <v>12</v>
      </c>
      <c r="E190" s="4" t="s">
        <v>321</v>
      </c>
      <c r="F190" s="42">
        <v>5982</v>
      </c>
      <c r="G190" s="5">
        <v>5982</v>
      </c>
      <c r="H190" s="5">
        <v>0</v>
      </c>
      <c r="I190" s="16">
        <f t="shared" si="18"/>
        <v>0</v>
      </c>
      <c r="J190" s="30"/>
    </row>
    <row r="191" spans="1:10" x14ac:dyDescent="0.25">
      <c r="A191" s="3">
        <v>45566</v>
      </c>
      <c r="B191" s="3">
        <v>45567</v>
      </c>
      <c r="C191" s="4" t="s">
        <v>120</v>
      </c>
      <c r="D191" s="6" t="s">
        <v>27</v>
      </c>
      <c r="E191" s="4" t="s">
        <v>325</v>
      </c>
      <c r="F191" s="42">
        <v>5400</v>
      </c>
      <c r="G191" s="5">
        <v>5400</v>
      </c>
      <c r="H191" s="5">
        <f t="shared" ref="H191:H199" si="19">(F191-G191)</f>
        <v>0</v>
      </c>
      <c r="I191" s="16">
        <f t="shared" si="18"/>
        <v>0</v>
      </c>
      <c r="J191" s="30" t="s">
        <v>677</v>
      </c>
    </row>
    <row r="192" spans="1:10" ht="25.5" x14ac:dyDescent="0.25">
      <c r="A192" s="3">
        <v>45546</v>
      </c>
      <c r="B192" s="3">
        <v>45574</v>
      </c>
      <c r="C192" s="4" t="s">
        <v>326</v>
      </c>
      <c r="D192" s="6" t="s">
        <v>27</v>
      </c>
      <c r="E192" s="4" t="s">
        <v>327</v>
      </c>
      <c r="F192" s="42">
        <v>2375</v>
      </c>
      <c r="G192" s="5">
        <v>2375</v>
      </c>
      <c r="H192" s="5">
        <f t="shared" si="19"/>
        <v>0</v>
      </c>
      <c r="I192" s="16">
        <f t="shared" si="18"/>
        <v>0</v>
      </c>
      <c r="J192" s="30"/>
    </row>
    <row r="193" spans="1:10" ht="38.25" x14ac:dyDescent="0.25">
      <c r="A193" s="3">
        <v>45575</v>
      </c>
      <c r="B193" s="3">
        <v>45576</v>
      </c>
      <c r="C193" s="4" t="s">
        <v>137</v>
      </c>
      <c r="D193" s="6" t="s">
        <v>27</v>
      </c>
      <c r="E193" s="4" t="s">
        <v>328</v>
      </c>
      <c r="F193" s="42">
        <v>1840</v>
      </c>
      <c r="G193" s="5">
        <v>1840</v>
      </c>
      <c r="H193" s="5">
        <f t="shared" si="19"/>
        <v>0</v>
      </c>
      <c r="I193" s="16">
        <f t="shared" si="18"/>
        <v>0</v>
      </c>
      <c r="J193" s="30" t="s">
        <v>677</v>
      </c>
    </row>
    <row r="194" spans="1:10" ht="25.5" x14ac:dyDescent="0.25">
      <c r="A194" s="3">
        <v>45575</v>
      </c>
      <c r="B194" s="3">
        <v>45576</v>
      </c>
      <c r="C194" s="4" t="s">
        <v>329</v>
      </c>
      <c r="D194" s="6" t="s">
        <v>27</v>
      </c>
      <c r="E194" s="4" t="s">
        <v>330</v>
      </c>
      <c r="F194" s="42">
        <v>3040</v>
      </c>
      <c r="G194" s="5">
        <v>3040</v>
      </c>
      <c r="H194" s="5">
        <f t="shared" si="19"/>
        <v>0</v>
      </c>
      <c r="I194" s="16">
        <f t="shared" si="18"/>
        <v>0</v>
      </c>
      <c r="J194" s="27" t="s">
        <v>686</v>
      </c>
    </row>
    <row r="195" spans="1:10" x14ac:dyDescent="0.25">
      <c r="A195" s="3">
        <v>45548</v>
      </c>
      <c r="B195" s="3">
        <v>45577</v>
      </c>
      <c r="C195" s="4" t="s">
        <v>44</v>
      </c>
      <c r="D195" s="6" t="s">
        <v>12</v>
      </c>
      <c r="E195" s="4" t="s">
        <v>331</v>
      </c>
      <c r="F195" s="42">
        <v>13625</v>
      </c>
      <c r="G195" s="5">
        <v>13625</v>
      </c>
      <c r="H195" s="5">
        <f t="shared" si="19"/>
        <v>0</v>
      </c>
      <c r="I195" s="16">
        <f t="shared" si="18"/>
        <v>0</v>
      </c>
      <c r="J195" s="30"/>
    </row>
    <row r="196" spans="1:10" ht="25.5" x14ac:dyDescent="0.25">
      <c r="A196" s="3">
        <v>45551</v>
      </c>
      <c r="B196" s="3">
        <v>45580</v>
      </c>
      <c r="C196" s="4" t="s">
        <v>332</v>
      </c>
      <c r="D196" s="6" t="s">
        <v>12</v>
      </c>
      <c r="E196" s="4" t="s">
        <v>333</v>
      </c>
      <c r="F196" s="42">
        <v>6700</v>
      </c>
      <c r="G196" s="5">
        <v>6700</v>
      </c>
      <c r="H196" s="5">
        <f t="shared" si="19"/>
        <v>0</v>
      </c>
      <c r="I196" s="16">
        <f t="shared" si="18"/>
        <v>0</v>
      </c>
      <c r="J196" s="30"/>
    </row>
    <row r="197" spans="1:10" x14ac:dyDescent="0.25">
      <c r="A197" s="3">
        <v>45553</v>
      </c>
      <c r="B197" s="3">
        <v>45582</v>
      </c>
      <c r="C197" s="4" t="s">
        <v>338</v>
      </c>
      <c r="D197" s="6" t="s">
        <v>12</v>
      </c>
      <c r="E197" s="4" t="s">
        <v>339</v>
      </c>
      <c r="F197" s="42">
        <v>13680.35</v>
      </c>
      <c r="G197" s="5">
        <v>13680.35</v>
      </c>
      <c r="H197" s="5">
        <f t="shared" si="19"/>
        <v>0</v>
      </c>
      <c r="I197" s="16">
        <f t="shared" si="18"/>
        <v>0</v>
      </c>
      <c r="J197" s="30"/>
    </row>
    <row r="198" spans="1:10" ht="25.5" x14ac:dyDescent="0.25">
      <c r="A198" s="3">
        <v>45217</v>
      </c>
      <c r="B198" s="3">
        <v>45582</v>
      </c>
      <c r="C198" s="4" t="s">
        <v>336</v>
      </c>
      <c r="D198" s="6" t="s">
        <v>12</v>
      </c>
      <c r="E198" s="4" t="s">
        <v>337</v>
      </c>
      <c r="F198" s="42">
        <v>1500</v>
      </c>
      <c r="G198" s="5">
        <v>1500</v>
      </c>
      <c r="H198" s="5">
        <f t="shared" si="19"/>
        <v>0</v>
      </c>
      <c r="I198" s="16">
        <f t="shared" si="18"/>
        <v>0</v>
      </c>
      <c r="J198" s="30"/>
    </row>
    <row r="199" spans="1:10" ht="25.5" x14ac:dyDescent="0.25">
      <c r="A199" s="3">
        <v>45579</v>
      </c>
      <c r="B199" s="3">
        <v>45582</v>
      </c>
      <c r="C199" s="4" t="s">
        <v>340</v>
      </c>
      <c r="D199" s="6" t="s">
        <v>27</v>
      </c>
      <c r="E199" s="4" t="s">
        <v>341</v>
      </c>
      <c r="F199" s="42">
        <v>1949.59</v>
      </c>
      <c r="G199" s="5">
        <v>1949.59</v>
      </c>
      <c r="H199" s="5">
        <f t="shared" si="19"/>
        <v>0</v>
      </c>
      <c r="I199" s="16">
        <f t="shared" si="18"/>
        <v>0</v>
      </c>
      <c r="J199" s="27" t="s">
        <v>686</v>
      </c>
    </row>
    <row r="200" spans="1:10" ht="25.5" x14ac:dyDescent="0.25">
      <c r="A200" s="3">
        <v>44487</v>
      </c>
      <c r="B200" s="3">
        <v>45582</v>
      </c>
      <c r="C200" s="4" t="s">
        <v>334</v>
      </c>
      <c r="D200" s="6" t="s">
        <v>12</v>
      </c>
      <c r="E200" s="4" t="s">
        <v>335</v>
      </c>
      <c r="F200" s="42">
        <v>713517.57</v>
      </c>
      <c r="G200" s="5">
        <v>713517.57</v>
      </c>
      <c r="H200" s="5">
        <v>0</v>
      </c>
      <c r="I200" s="16">
        <f t="shared" si="18"/>
        <v>0</v>
      </c>
      <c r="J200" s="30"/>
    </row>
    <row r="201" spans="1:10" ht="38.25" x14ac:dyDescent="0.25">
      <c r="A201" s="3">
        <v>45495</v>
      </c>
      <c r="B201" s="3">
        <v>45586</v>
      </c>
      <c r="C201" s="4" t="s">
        <v>342</v>
      </c>
      <c r="D201" s="6" t="s">
        <v>12</v>
      </c>
      <c r="E201" s="4" t="s">
        <v>343</v>
      </c>
      <c r="F201" s="42">
        <v>3778</v>
      </c>
      <c r="G201" s="5">
        <v>3778</v>
      </c>
      <c r="H201" s="5">
        <f t="shared" ref="H201:H208" si="20">(F201-G201)</f>
        <v>0</v>
      </c>
      <c r="I201" s="16">
        <f t="shared" si="18"/>
        <v>0</v>
      </c>
      <c r="J201" s="30"/>
    </row>
    <row r="202" spans="1:10" ht="25.5" x14ac:dyDescent="0.25">
      <c r="A202" s="3">
        <v>45560</v>
      </c>
      <c r="B202" s="3">
        <v>45589</v>
      </c>
      <c r="C202" s="4" t="s">
        <v>189</v>
      </c>
      <c r="D202" s="6" t="s">
        <v>12</v>
      </c>
      <c r="E202" s="4" t="s">
        <v>346</v>
      </c>
      <c r="F202" s="42">
        <v>2826.96</v>
      </c>
      <c r="G202" s="5">
        <v>2826.96</v>
      </c>
      <c r="H202" s="5">
        <f t="shared" si="20"/>
        <v>0</v>
      </c>
      <c r="I202" s="16">
        <f t="shared" si="18"/>
        <v>0</v>
      </c>
      <c r="J202" s="30"/>
    </row>
    <row r="203" spans="1:10" x14ac:dyDescent="0.25">
      <c r="A203" s="3">
        <v>45587</v>
      </c>
      <c r="B203" s="3">
        <v>45590</v>
      </c>
      <c r="C203" s="4" t="s">
        <v>349</v>
      </c>
      <c r="D203" s="6" t="s">
        <v>27</v>
      </c>
      <c r="E203" s="4" t="s">
        <v>350</v>
      </c>
      <c r="F203" s="42">
        <v>2250</v>
      </c>
      <c r="G203" s="5">
        <v>2250</v>
      </c>
      <c r="H203" s="5">
        <f t="shared" si="20"/>
        <v>0</v>
      </c>
      <c r="I203" s="16">
        <f t="shared" si="18"/>
        <v>0</v>
      </c>
      <c r="J203" s="27" t="s">
        <v>686</v>
      </c>
    </row>
    <row r="204" spans="1:10" x14ac:dyDescent="0.25">
      <c r="A204" s="3">
        <v>45348</v>
      </c>
      <c r="B204" s="3">
        <v>45590</v>
      </c>
      <c r="C204" s="4" t="s">
        <v>347</v>
      </c>
      <c r="D204" s="6" t="s">
        <v>12</v>
      </c>
      <c r="E204" s="4" t="s">
        <v>348</v>
      </c>
      <c r="F204" s="42">
        <v>1050000</v>
      </c>
      <c r="G204" s="5">
        <v>1042500</v>
      </c>
      <c r="H204" s="5">
        <f t="shared" si="20"/>
        <v>7500</v>
      </c>
      <c r="I204" s="16">
        <f t="shared" si="18"/>
        <v>7.1428571428571426E-3</v>
      </c>
      <c r="J204" s="30" t="s">
        <v>716</v>
      </c>
    </row>
    <row r="205" spans="1:10" ht="38.25" x14ac:dyDescent="0.25">
      <c r="A205" s="3">
        <v>45226</v>
      </c>
      <c r="B205" s="3">
        <v>45591</v>
      </c>
      <c r="C205" s="4" t="s">
        <v>351</v>
      </c>
      <c r="D205" s="6" t="s">
        <v>27</v>
      </c>
      <c r="E205" s="4" t="s">
        <v>352</v>
      </c>
      <c r="F205" s="42">
        <v>24000</v>
      </c>
      <c r="G205" s="5">
        <v>24000</v>
      </c>
      <c r="H205" s="5">
        <f t="shared" si="20"/>
        <v>0</v>
      </c>
      <c r="I205" s="16">
        <f t="shared" si="18"/>
        <v>0</v>
      </c>
      <c r="J205" s="30"/>
    </row>
    <row r="206" spans="1:10" x14ac:dyDescent="0.25">
      <c r="A206" s="3">
        <v>44131</v>
      </c>
      <c r="B206" s="3">
        <v>45592</v>
      </c>
      <c r="C206" s="4" t="s">
        <v>353</v>
      </c>
      <c r="D206" s="6" t="s">
        <v>27</v>
      </c>
      <c r="E206" s="4" t="s">
        <v>354</v>
      </c>
      <c r="F206" s="42">
        <v>124992</v>
      </c>
      <c r="G206" s="5">
        <v>124992</v>
      </c>
      <c r="H206" s="5">
        <f t="shared" si="20"/>
        <v>0</v>
      </c>
      <c r="I206" s="16">
        <f t="shared" si="18"/>
        <v>0</v>
      </c>
      <c r="J206" s="30"/>
    </row>
    <row r="207" spans="1:10" ht="25.5" x14ac:dyDescent="0.25">
      <c r="A207" s="3">
        <v>45563</v>
      </c>
      <c r="B207" s="3">
        <v>45595</v>
      </c>
      <c r="C207" s="4" t="s">
        <v>357</v>
      </c>
      <c r="D207" s="6" t="s">
        <v>27</v>
      </c>
      <c r="E207" s="4" t="s">
        <v>358</v>
      </c>
      <c r="F207" s="42">
        <v>2500</v>
      </c>
      <c r="G207" s="5">
        <v>2500</v>
      </c>
      <c r="H207" s="5">
        <f t="shared" si="20"/>
        <v>0</v>
      </c>
      <c r="I207" s="16">
        <f t="shared" si="18"/>
        <v>0</v>
      </c>
      <c r="J207" s="30" t="s">
        <v>677</v>
      </c>
    </row>
    <row r="208" spans="1:10" x14ac:dyDescent="0.25">
      <c r="A208" s="3">
        <v>44788</v>
      </c>
      <c r="B208" s="3">
        <v>45595</v>
      </c>
      <c r="C208" s="4" t="s">
        <v>355</v>
      </c>
      <c r="D208" s="6" t="s">
        <v>12</v>
      </c>
      <c r="E208" s="4" t="s">
        <v>356</v>
      </c>
      <c r="F208" s="42">
        <v>25122</v>
      </c>
      <c r="G208" s="5">
        <v>25122</v>
      </c>
      <c r="H208" s="5">
        <f t="shared" si="20"/>
        <v>0</v>
      </c>
      <c r="I208" s="16">
        <f t="shared" si="18"/>
        <v>0</v>
      </c>
      <c r="J208" s="30"/>
    </row>
    <row r="209" spans="1:10" x14ac:dyDescent="0.25">
      <c r="A209" s="3">
        <v>45231</v>
      </c>
      <c r="B209" s="3">
        <v>45596</v>
      </c>
      <c r="C209" s="4" t="s">
        <v>362</v>
      </c>
      <c r="D209" s="6" t="s">
        <v>12</v>
      </c>
      <c r="E209" s="4" t="s">
        <v>363</v>
      </c>
      <c r="F209" s="4" t="s">
        <v>364</v>
      </c>
      <c r="G209" s="5">
        <v>420451.49</v>
      </c>
      <c r="H209" s="5">
        <v>0</v>
      </c>
      <c r="I209" s="16">
        <f t="shared" si="18"/>
        <v>0</v>
      </c>
      <c r="J209" s="30"/>
    </row>
    <row r="210" spans="1:10" ht="25.5" x14ac:dyDescent="0.25">
      <c r="A210" s="3">
        <v>44105</v>
      </c>
      <c r="B210" s="3">
        <v>45596</v>
      </c>
      <c r="C210" s="4" t="s">
        <v>359</v>
      </c>
      <c r="D210" s="6" t="s">
        <v>12</v>
      </c>
      <c r="E210" s="4" t="s">
        <v>360</v>
      </c>
      <c r="F210" s="42">
        <v>114657</v>
      </c>
      <c r="G210" s="5">
        <v>114657</v>
      </c>
      <c r="H210" s="5">
        <f t="shared" ref="H210:H225" si="21">(F210-G210)</f>
        <v>0</v>
      </c>
      <c r="I210" s="16">
        <f t="shared" si="18"/>
        <v>0</v>
      </c>
      <c r="J210" s="30"/>
    </row>
    <row r="211" spans="1:10" x14ac:dyDescent="0.25">
      <c r="A211" s="3">
        <v>44136</v>
      </c>
      <c r="B211" s="3">
        <v>45596</v>
      </c>
      <c r="C211" s="4" t="s">
        <v>97</v>
      </c>
      <c r="D211" s="6" t="s">
        <v>27</v>
      </c>
      <c r="E211" s="4" t="s">
        <v>361</v>
      </c>
      <c r="F211" s="42">
        <v>76544.55</v>
      </c>
      <c r="G211" s="5">
        <v>77984.23000000001</v>
      </c>
      <c r="H211" s="5">
        <f t="shared" si="21"/>
        <v>-1439.6800000000076</v>
      </c>
      <c r="I211" s="16">
        <f t="shared" si="18"/>
        <v>-1.8808393282082232E-2</v>
      </c>
      <c r="J211" s="30" t="s">
        <v>702</v>
      </c>
    </row>
    <row r="212" spans="1:10" ht="25.5" x14ac:dyDescent="0.25">
      <c r="A212" s="3">
        <v>45580</v>
      </c>
      <c r="B212" s="3">
        <v>45596</v>
      </c>
      <c r="C212" s="4" t="s">
        <v>365</v>
      </c>
      <c r="D212" s="6" t="s">
        <v>12</v>
      </c>
      <c r="E212" s="4" t="s">
        <v>366</v>
      </c>
      <c r="F212" s="42">
        <v>7500</v>
      </c>
      <c r="G212" s="5">
        <v>7500</v>
      </c>
      <c r="H212" s="5">
        <f t="shared" si="21"/>
        <v>0</v>
      </c>
      <c r="I212" s="16">
        <f t="shared" si="18"/>
        <v>0</v>
      </c>
      <c r="J212" s="30"/>
    </row>
    <row r="213" spans="1:10" x14ac:dyDescent="0.25">
      <c r="A213" s="3">
        <v>44835</v>
      </c>
      <c r="B213" s="3">
        <v>45596</v>
      </c>
      <c r="C213" s="4" t="s">
        <v>60</v>
      </c>
      <c r="D213" s="6" t="s">
        <v>12</v>
      </c>
      <c r="E213" s="4" t="s">
        <v>61</v>
      </c>
      <c r="F213" s="42">
        <v>260000</v>
      </c>
      <c r="G213" s="5">
        <v>260000</v>
      </c>
      <c r="H213" s="5">
        <f t="shared" si="21"/>
        <v>0</v>
      </c>
      <c r="I213" s="16">
        <f t="shared" si="18"/>
        <v>0</v>
      </c>
      <c r="J213" s="30"/>
    </row>
    <row r="214" spans="1:10" ht="25.5" x14ac:dyDescent="0.25">
      <c r="A214" s="3">
        <v>45568</v>
      </c>
      <c r="B214" s="3">
        <v>45598</v>
      </c>
      <c r="C214" s="4" t="s">
        <v>32</v>
      </c>
      <c r="D214" s="6" t="s">
        <v>12</v>
      </c>
      <c r="E214" s="4" t="s">
        <v>367</v>
      </c>
      <c r="F214" s="42">
        <v>8832</v>
      </c>
      <c r="G214" s="5">
        <v>8832</v>
      </c>
      <c r="H214" s="5">
        <f t="shared" si="21"/>
        <v>0</v>
      </c>
      <c r="I214" s="16">
        <f t="shared" si="18"/>
        <v>0</v>
      </c>
      <c r="J214" s="30"/>
    </row>
    <row r="215" spans="1:10" x14ac:dyDescent="0.25">
      <c r="A215" s="3">
        <v>44140</v>
      </c>
      <c r="B215" s="3">
        <v>45600</v>
      </c>
      <c r="C215" s="4" t="s">
        <v>353</v>
      </c>
      <c r="D215" s="6" t="s">
        <v>27</v>
      </c>
      <c r="E215" s="4" t="s">
        <v>368</v>
      </c>
      <c r="F215" s="42">
        <v>18576</v>
      </c>
      <c r="G215" s="5">
        <v>18576</v>
      </c>
      <c r="H215" s="5">
        <f t="shared" si="21"/>
        <v>0</v>
      </c>
      <c r="I215" s="16">
        <f t="shared" si="18"/>
        <v>0</v>
      </c>
      <c r="J215" s="30"/>
    </row>
    <row r="216" spans="1:10" x14ac:dyDescent="0.25">
      <c r="A216" s="3">
        <v>45451</v>
      </c>
      <c r="B216" s="3">
        <v>45603</v>
      </c>
      <c r="C216" s="4" t="s">
        <v>369</v>
      </c>
      <c r="D216" s="6" t="s">
        <v>12</v>
      </c>
      <c r="E216" s="4" t="s">
        <v>370</v>
      </c>
      <c r="F216" s="42">
        <v>9000</v>
      </c>
      <c r="G216" s="5">
        <v>9000</v>
      </c>
      <c r="H216" s="5">
        <f t="shared" si="21"/>
        <v>0</v>
      </c>
      <c r="I216" s="16">
        <f t="shared" si="18"/>
        <v>0</v>
      </c>
      <c r="J216" s="30"/>
    </row>
    <row r="217" spans="1:10" ht="25.5" x14ac:dyDescent="0.25">
      <c r="A217" s="3">
        <v>45600</v>
      </c>
      <c r="B217" s="3">
        <v>45603</v>
      </c>
      <c r="C217" s="4" t="s">
        <v>116</v>
      </c>
      <c r="D217" s="6" t="s">
        <v>27</v>
      </c>
      <c r="E217" s="4" t="s">
        <v>371</v>
      </c>
      <c r="F217" s="42">
        <v>7800</v>
      </c>
      <c r="G217" s="5">
        <v>7800</v>
      </c>
      <c r="H217" s="5">
        <f t="shared" si="21"/>
        <v>0</v>
      </c>
      <c r="I217" s="16">
        <f t="shared" si="18"/>
        <v>0</v>
      </c>
      <c r="J217" s="30"/>
    </row>
    <row r="218" spans="1:10" ht="25.5" x14ac:dyDescent="0.25">
      <c r="A218" s="3">
        <v>45241</v>
      </c>
      <c r="B218" s="3">
        <v>45606</v>
      </c>
      <c r="C218" s="4" t="s">
        <v>60</v>
      </c>
      <c r="D218" s="6" t="s">
        <v>12</v>
      </c>
      <c r="E218" s="4" t="s">
        <v>231</v>
      </c>
      <c r="F218" s="42">
        <v>58000</v>
      </c>
      <c r="G218" s="5">
        <v>58000</v>
      </c>
      <c r="H218" s="5">
        <f t="shared" si="21"/>
        <v>0</v>
      </c>
      <c r="I218" s="16">
        <f t="shared" ref="I218:I225" si="22">IFERROR(+H218/F218,0)</f>
        <v>0</v>
      </c>
      <c r="J218" s="30"/>
    </row>
    <row r="219" spans="1:10" ht="25.5" x14ac:dyDescent="0.25">
      <c r="A219" s="3">
        <v>45403</v>
      </c>
      <c r="B219" s="3">
        <v>45606</v>
      </c>
      <c r="C219" s="4" t="s">
        <v>60</v>
      </c>
      <c r="D219" s="6" t="s">
        <v>12</v>
      </c>
      <c r="E219" s="4" t="s">
        <v>231</v>
      </c>
      <c r="F219" s="42">
        <v>19200</v>
      </c>
      <c r="G219" s="5">
        <v>19200</v>
      </c>
      <c r="H219" s="5">
        <f t="shared" si="21"/>
        <v>0</v>
      </c>
      <c r="I219" s="16">
        <f t="shared" si="22"/>
        <v>0</v>
      </c>
      <c r="J219" s="30"/>
    </row>
    <row r="220" spans="1:10" ht="25.5" x14ac:dyDescent="0.25">
      <c r="A220" s="3">
        <v>45372</v>
      </c>
      <c r="B220" s="3">
        <v>45613</v>
      </c>
      <c r="C220" s="4" t="s">
        <v>372</v>
      </c>
      <c r="D220" s="6" t="s">
        <v>12</v>
      </c>
      <c r="E220" s="4" t="s">
        <v>373</v>
      </c>
      <c r="F220" s="42">
        <v>65301.39</v>
      </c>
      <c r="G220" s="5">
        <v>65301.39</v>
      </c>
      <c r="H220" s="5">
        <f t="shared" si="21"/>
        <v>0</v>
      </c>
      <c r="I220" s="16">
        <f t="shared" si="22"/>
        <v>0</v>
      </c>
      <c r="J220" s="30"/>
    </row>
    <row r="221" spans="1:10" ht="25.5" x14ac:dyDescent="0.25">
      <c r="A221" s="3">
        <v>45250</v>
      </c>
      <c r="B221" s="3">
        <v>45615</v>
      </c>
      <c r="C221" s="4" t="s">
        <v>101</v>
      </c>
      <c r="D221" s="6" t="s">
        <v>27</v>
      </c>
      <c r="E221" s="4" t="s">
        <v>374</v>
      </c>
      <c r="F221" s="42">
        <v>11892.07</v>
      </c>
      <c r="G221" s="5">
        <v>11892.07</v>
      </c>
      <c r="H221" s="5">
        <f t="shared" si="21"/>
        <v>0</v>
      </c>
      <c r="I221" s="16">
        <f t="shared" si="22"/>
        <v>0</v>
      </c>
      <c r="J221" s="30"/>
    </row>
    <row r="222" spans="1:10" ht="25.5" x14ac:dyDescent="0.25">
      <c r="A222" s="3">
        <v>45258</v>
      </c>
      <c r="B222" s="3">
        <v>45623</v>
      </c>
      <c r="C222" s="4" t="s">
        <v>375</v>
      </c>
      <c r="D222" s="6" t="s">
        <v>27</v>
      </c>
      <c r="E222" s="4" t="s">
        <v>376</v>
      </c>
      <c r="F222" s="42">
        <v>9436</v>
      </c>
      <c r="G222" s="5">
        <v>9436</v>
      </c>
      <c r="H222" s="5">
        <f t="shared" si="21"/>
        <v>0</v>
      </c>
      <c r="I222" s="16">
        <f t="shared" si="22"/>
        <v>0</v>
      </c>
      <c r="J222" s="30"/>
    </row>
    <row r="223" spans="1:10" x14ac:dyDescent="0.25">
      <c r="A223" s="3">
        <v>45621</v>
      </c>
      <c r="B223" s="3">
        <v>45624</v>
      </c>
      <c r="C223" s="4" t="s">
        <v>116</v>
      </c>
      <c r="D223" s="6" t="s">
        <v>27</v>
      </c>
      <c r="E223" s="4" t="s">
        <v>377</v>
      </c>
      <c r="F223" s="42">
        <v>3320</v>
      </c>
      <c r="G223" s="5">
        <v>3320</v>
      </c>
      <c r="H223" s="5">
        <f t="shared" si="21"/>
        <v>0</v>
      </c>
      <c r="I223" s="16">
        <f t="shared" si="22"/>
        <v>0</v>
      </c>
      <c r="J223" s="30"/>
    </row>
    <row r="224" spans="1:10" ht="25.5" x14ac:dyDescent="0.25">
      <c r="A224" s="3">
        <v>45261</v>
      </c>
      <c r="B224" s="3">
        <v>45626</v>
      </c>
      <c r="C224" s="4" t="s">
        <v>381</v>
      </c>
      <c r="D224" s="6" t="s">
        <v>12</v>
      </c>
      <c r="E224" s="4" t="s">
        <v>231</v>
      </c>
      <c r="F224" s="42">
        <v>39880</v>
      </c>
      <c r="G224" s="5">
        <v>34895</v>
      </c>
      <c r="H224" s="5">
        <f t="shared" si="21"/>
        <v>4985</v>
      </c>
      <c r="I224" s="16">
        <f t="shared" si="22"/>
        <v>0.125</v>
      </c>
      <c r="J224" s="30" t="s">
        <v>687</v>
      </c>
    </row>
    <row r="225" spans="1:10" ht="25.5" x14ac:dyDescent="0.25">
      <c r="A225" s="3">
        <v>44896</v>
      </c>
      <c r="B225" s="3">
        <v>45626</v>
      </c>
      <c r="C225" s="4" t="s">
        <v>378</v>
      </c>
      <c r="D225" s="6" t="s">
        <v>12</v>
      </c>
      <c r="E225" s="4" t="s">
        <v>379</v>
      </c>
      <c r="F225" s="42">
        <v>7478</v>
      </c>
      <c r="G225" s="5">
        <v>7478</v>
      </c>
      <c r="H225" s="5">
        <f t="shared" si="21"/>
        <v>0</v>
      </c>
      <c r="I225" s="16">
        <f t="shared" si="22"/>
        <v>0</v>
      </c>
      <c r="J225" s="30"/>
    </row>
    <row r="226" spans="1:10" ht="25.5" x14ac:dyDescent="0.25">
      <c r="A226" s="3">
        <v>45536</v>
      </c>
      <c r="B226" s="3">
        <v>45626</v>
      </c>
      <c r="C226" s="4" t="s">
        <v>208</v>
      </c>
      <c r="D226" s="6" t="s">
        <v>12</v>
      </c>
      <c r="E226" s="4" t="s">
        <v>290</v>
      </c>
      <c r="F226" s="4" t="s">
        <v>210</v>
      </c>
      <c r="G226" s="5">
        <v>43910</v>
      </c>
      <c r="H226" s="5">
        <v>0</v>
      </c>
      <c r="I226" s="16">
        <v>0</v>
      </c>
      <c r="J226" s="30"/>
    </row>
    <row r="227" spans="1:10" x14ac:dyDescent="0.25">
      <c r="A227" s="3">
        <v>44896</v>
      </c>
      <c r="B227" s="3">
        <v>45626</v>
      </c>
      <c r="C227" s="4" t="s">
        <v>369</v>
      </c>
      <c r="D227" s="6" t="s">
        <v>12</v>
      </c>
      <c r="E227" s="4" t="s">
        <v>380</v>
      </c>
      <c r="F227" s="42">
        <v>5532</v>
      </c>
      <c r="G227" s="5">
        <v>5532</v>
      </c>
      <c r="H227" s="5">
        <f t="shared" ref="H227:H256" si="23">(F227-G227)</f>
        <v>0</v>
      </c>
      <c r="I227" s="16">
        <f>IFERROR(+H227/F227,0)</f>
        <v>0</v>
      </c>
      <c r="J227" s="30"/>
    </row>
    <row r="228" spans="1:10" ht="38.25" x14ac:dyDescent="0.25">
      <c r="A228" s="3">
        <v>45261</v>
      </c>
      <c r="B228" s="3">
        <v>45626</v>
      </c>
      <c r="C228" s="4" t="s">
        <v>382</v>
      </c>
      <c r="D228" s="6" t="s">
        <v>12</v>
      </c>
      <c r="E228" s="4" t="s">
        <v>159</v>
      </c>
      <c r="F228" s="42">
        <v>1496</v>
      </c>
      <c r="G228" s="5">
        <v>1496</v>
      </c>
      <c r="H228" s="5">
        <f t="shared" si="23"/>
        <v>0</v>
      </c>
      <c r="I228" s="16">
        <f>IFERROR(+H228/F228,0)</f>
        <v>0</v>
      </c>
      <c r="J228" s="30"/>
    </row>
    <row r="229" spans="1:10" ht="25.5" x14ac:dyDescent="0.25">
      <c r="A229" s="3">
        <v>45078</v>
      </c>
      <c r="B229" s="3">
        <v>45626</v>
      </c>
      <c r="C229" s="4" t="s">
        <v>16</v>
      </c>
      <c r="D229" s="6" t="s">
        <v>12</v>
      </c>
      <c r="E229" s="4" t="s">
        <v>231</v>
      </c>
      <c r="F229" s="42">
        <v>9970</v>
      </c>
      <c r="G229" s="5">
        <v>9970</v>
      </c>
      <c r="H229" s="5">
        <f t="shared" si="23"/>
        <v>0</v>
      </c>
      <c r="I229" s="16">
        <f>IFERROR(+H229/F229,0)</f>
        <v>0</v>
      </c>
      <c r="J229" s="30"/>
    </row>
    <row r="230" spans="1:10" x14ac:dyDescent="0.25">
      <c r="A230" s="3">
        <v>45341</v>
      </c>
      <c r="B230" s="3">
        <v>45626</v>
      </c>
      <c r="C230" s="4" t="s">
        <v>383</v>
      </c>
      <c r="D230" s="6" t="s">
        <v>12</v>
      </c>
      <c r="E230" s="4" t="s">
        <v>384</v>
      </c>
      <c r="F230" s="42">
        <v>149776</v>
      </c>
      <c r="G230" s="5">
        <v>74888</v>
      </c>
      <c r="H230" s="5">
        <f t="shared" si="23"/>
        <v>74888</v>
      </c>
      <c r="I230" s="16">
        <f t="shared" ref="I230:I256" si="24">+H230/F230</f>
        <v>0.5</v>
      </c>
      <c r="J230" s="30" t="s">
        <v>717</v>
      </c>
    </row>
    <row r="231" spans="1:10" ht="25.5" x14ac:dyDescent="0.25">
      <c r="A231" s="3">
        <v>45634</v>
      </c>
      <c r="B231" s="3">
        <v>45635</v>
      </c>
      <c r="C231" s="4" t="s">
        <v>46</v>
      </c>
      <c r="D231" s="6" t="s">
        <v>12</v>
      </c>
      <c r="E231" s="4" t="s">
        <v>385</v>
      </c>
      <c r="F231" s="42">
        <v>8000</v>
      </c>
      <c r="G231" s="5">
        <v>8000</v>
      </c>
      <c r="H231" s="5">
        <f t="shared" si="23"/>
        <v>0</v>
      </c>
      <c r="I231" s="16">
        <f t="shared" si="24"/>
        <v>0</v>
      </c>
      <c r="J231" s="30"/>
    </row>
    <row r="232" spans="1:10" x14ac:dyDescent="0.25">
      <c r="A232" s="3">
        <v>45609</v>
      </c>
      <c r="B232" s="3">
        <v>45638</v>
      </c>
      <c r="C232" s="4" t="s">
        <v>271</v>
      </c>
      <c r="D232" s="6" t="s">
        <v>12</v>
      </c>
      <c r="E232" s="4" t="s">
        <v>386</v>
      </c>
      <c r="F232" s="42">
        <v>3410.48</v>
      </c>
      <c r="G232" s="5">
        <v>3410.48</v>
      </c>
      <c r="H232" s="5">
        <f t="shared" si="23"/>
        <v>0</v>
      </c>
      <c r="I232" s="16">
        <f t="shared" si="24"/>
        <v>0</v>
      </c>
      <c r="J232" s="30"/>
    </row>
    <row r="233" spans="1:10" ht="25.5" x14ac:dyDescent="0.25">
      <c r="A233" s="3">
        <v>45635</v>
      </c>
      <c r="B233" s="3">
        <v>45638</v>
      </c>
      <c r="C233" s="4" t="s">
        <v>387</v>
      </c>
      <c r="D233" s="6" t="s">
        <v>27</v>
      </c>
      <c r="E233" s="4" t="s">
        <v>388</v>
      </c>
      <c r="F233" s="42">
        <v>1900</v>
      </c>
      <c r="G233" s="5">
        <v>1900</v>
      </c>
      <c r="H233" s="5">
        <f t="shared" si="23"/>
        <v>0</v>
      </c>
      <c r="I233" s="16">
        <f t="shared" si="24"/>
        <v>0</v>
      </c>
      <c r="J233" s="30"/>
    </row>
    <row r="234" spans="1:10" x14ac:dyDescent="0.25">
      <c r="A234" s="3">
        <v>45611</v>
      </c>
      <c r="B234" s="3">
        <v>45640</v>
      </c>
      <c r="C234" s="4" t="s">
        <v>389</v>
      </c>
      <c r="D234" s="6" t="s">
        <v>12</v>
      </c>
      <c r="E234" s="4" t="s">
        <v>390</v>
      </c>
      <c r="F234" s="42">
        <v>4296</v>
      </c>
      <c r="G234" s="5">
        <v>4296</v>
      </c>
      <c r="H234" s="5">
        <f t="shared" si="23"/>
        <v>0</v>
      </c>
      <c r="I234" s="16">
        <f t="shared" si="24"/>
        <v>0</v>
      </c>
      <c r="J234" s="30"/>
    </row>
    <row r="235" spans="1:10" ht="25.5" x14ac:dyDescent="0.25">
      <c r="A235" s="3">
        <v>45320</v>
      </c>
      <c r="B235" s="3">
        <v>45641</v>
      </c>
      <c r="C235" s="4" t="s">
        <v>391</v>
      </c>
      <c r="D235" s="6" t="s">
        <v>12</v>
      </c>
      <c r="E235" s="4" t="s">
        <v>392</v>
      </c>
      <c r="F235" s="42">
        <v>79500</v>
      </c>
      <c r="G235" s="5">
        <v>64500</v>
      </c>
      <c r="H235" s="5">
        <f t="shared" si="23"/>
        <v>15000</v>
      </c>
      <c r="I235" s="16">
        <f t="shared" si="24"/>
        <v>0.18867924528301888</v>
      </c>
      <c r="J235" s="30"/>
    </row>
    <row r="236" spans="1:10" ht="25.5" x14ac:dyDescent="0.25">
      <c r="A236" s="3">
        <v>45323</v>
      </c>
      <c r="B236" s="3">
        <v>45641</v>
      </c>
      <c r="C236" s="4" t="s">
        <v>393</v>
      </c>
      <c r="D236" s="6" t="s">
        <v>12</v>
      </c>
      <c r="E236" s="4" t="s">
        <v>394</v>
      </c>
      <c r="F236" s="42">
        <v>67452</v>
      </c>
      <c r="G236" s="5">
        <v>36792</v>
      </c>
      <c r="H236" s="5">
        <f t="shared" si="23"/>
        <v>30660</v>
      </c>
      <c r="I236" s="16">
        <f t="shared" si="24"/>
        <v>0.45454545454545453</v>
      </c>
      <c r="J236" s="30"/>
    </row>
    <row r="237" spans="1:10" ht="25.5" x14ac:dyDescent="0.25">
      <c r="A237" s="3">
        <v>45489</v>
      </c>
      <c r="B237" s="3">
        <v>45641</v>
      </c>
      <c r="C237" s="4" t="s">
        <v>238</v>
      </c>
      <c r="D237" s="6" t="s">
        <v>12</v>
      </c>
      <c r="E237" s="4" t="s">
        <v>395</v>
      </c>
      <c r="F237" s="42">
        <v>100000</v>
      </c>
      <c r="G237" s="5">
        <v>100000</v>
      </c>
      <c r="H237" s="5">
        <f t="shared" si="23"/>
        <v>0</v>
      </c>
      <c r="I237" s="16">
        <f t="shared" si="24"/>
        <v>0</v>
      </c>
      <c r="J237" s="30"/>
    </row>
    <row r="238" spans="1:10" ht="25.5" x14ac:dyDescent="0.25">
      <c r="A238" s="3">
        <v>45465</v>
      </c>
      <c r="B238" s="3">
        <v>45647</v>
      </c>
      <c r="C238" s="4" t="s">
        <v>60</v>
      </c>
      <c r="D238" s="6" t="s">
        <v>12</v>
      </c>
      <c r="E238" s="4" t="s">
        <v>231</v>
      </c>
      <c r="F238" s="42">
        <v>17000</v>
      </c>
      <c r="G238" s="5">
        <v>17000</v>
      </c>
      <c r="H238" s="5">
        <f t="shared" si="23"/>
        <v>0</v>
      </c>
      <c r="I238" s="16">
        <f t="shared" si="24"/>
        <v>0</v>
      </c>
      <c r="J238" s="30"/>
    </row>
    <row r="239" spans="1:10" ht="25.5" x14ac:dyDescent="0.25">
      <c r="A239" s="3">
        <v>45533</v>
      </c>
      <c r="B239" s="3">
        <v>45648</v>
      </c>
      <c r="C239" s="4" t="s">
        <v>396</v>
      </c>
      <c r="D239" s="6" t="s">
        <v>156</v>
      </c>
      <c r="E239" s="4" t="s">
        <v>397</v>
      </c>
      <c r="F239" s="42">
        <v>3300</v>
      </c>
      <c r="G239" s="5">
        <v>3300</v>
      </c>
      <c r="H239" s="5">
        <f t="shared" si="23"/>
        <v>0</v>
      </c>
      <c r="I239" s="16">
        <f t="shared" si="24"/>
        <v>0</v>
      </c>
      <c r="J239" s="30"/>
    </row>
    <row r="240" spans="1:10" x14ac:dyDescent="0.25">
      <c r="A240" s="3">
        <v>43095</v>
      </c>
      <c r="B240" s="3">
        <v>45651</v>
      </c>
      <c r="C240" s="4" t="s">
        <v>398</v>
      </c>
      <c r="D240" s="6" t="s">
        <v>12</v>
      </c>
      <c r="E240" s="4" t="s">
        <v>399</v>
      </c>
      <c r="F240" s="42">
        <v>201450</v>
      </c>
      <c r="G240" s="5">
        <v>201450</v>
      </c>
      <c r="H240" s="5">
        <f t="shared" si="23"/>
        <v>0</v>
      </c>
      <c r="I240" s="16">
        <f t="shared" si="24"/>
        <v>0</v>
      </c>
      <c r="J240" s="30"/>
    </row>
    <row r="241" spans="1:10" x14ac:dyDescent="0.25">
      <c r="A241" s="3">
        <v>43811</v>
      </c>
      <c r="B241" s="3">
        <v>45655</v>
      </c>
      <c r="C241" s="4" t="s">
        <v>400</v>
      </c>
      <c r="D241" s="6" t="s">
        <v>12</v>
      </c>
      <c r="E241" s="4" t="s">
        <v>401</v>
      </c>
      <c r="F241" s="42">
        <v>39880</v>
      </c>
      <c r="G241" s="5">
        <v>39880</v>
      </c>
      <c r="H241" s="5">
        <f t="shared" si="23"/>
        <v>0</v>
      </c>
      <c r="I241" s="16">
        <f t="shared" si="24"/>
        <v>0</v>
      </c>
      <c r="J241" s="30"/>
    </row>
    <row r="242" spans="1:10" ht="25.5" x14ac:dyDescent="0.25">
      <c r="A242" s="3">
        <v>45600</v>
      </c>
      <c r="B242" s="3">
        <v>45655</v>
      </c>
      <c r="C242" s="4" t="s">
        <v>391</v>
      </c>
      <c r="D242" s="6" t="s">
        <v>12</v>
      </c>
      <c r="E242" s="4" t="s">
        <v>402</v>
      </c>
      <c r="F242" s="42">
        <v>36376</v>
      </c>
      <c r="G242" s="5">
        <v>36376</v>
      </c>
      <c r="H242" s="5">
        <f t="shared" si="23"/>
        <v>0</v>
      </c>
      <c r="I242" s="16">
        <f t="shared" si="24"/>
        <v>0</v>
      </c>
      <c r="J242" s="30"/>
    </row>
    <row r="243" spans="1:10" x14ac:dyDescent="0.25">
      <c r="A243" s="3">
        <v>44561</v>
      </c>
      <c r="B243" s="3">
        <v>45656</v>
      </c>
      <c r="C243" s="4" t="s">
        <v>403</v>
      </c>
      <c r="D243" s="6" t="s">
        <v>12</v>
      </c>
      <c r="E243" s="4" t="s">
        <v>404</v>
      </c>
      <c r="F243" s="42">
        <v>14956</v>
      </c>
      <c r="G243" s="5">
        <v>14956</v>
      </c>
      <c r="H243" s="5">
        <f t="shared" si="23"/>
        <v>0</v>
      </c>
      <c r="I243" s="16">
        <f t="shared" si="24"/>
        <v>0</v>
      </c>
      <c r="J243" s="30"/>
    </row>
    <row r="244" spans="1:10" ht="25.5" x14ac:dyDescent="0.25">
      <c r="A244" s="3">
        <v>45122</v>
      </c>
      <c r="B244" s="3">
        <v>45656</v>
      </c>
      <c r="C244" s="4" t="s">
        <v>220</v>
      </c>
      <c r="D244" s="6" t="s">
        <v>12</v>
      </c>
      <c r="E244" s="4" t="s">
        <v>231</v>
      </c>
      <c r="F244" s="42">
        <v>94216.5</v>
      </c>
      <c r="G244" s="5">
        <v>94216.5</v>
      </c>
      <c r="H244" s="5">
        <f t="shared" si="23"/>
        <v>0</v>
      </c>
      <c r="I244" s="16">
        <f t="shared" si="24"/>
        <v>0</v>
      </c>
      <c r="J244" s="30"/>
    </row>
    <row r="245" spans="1:10" ht="38.25" x14ac:dyDescent="0.25">
      <c r="A245" s="3">
        <v>44927</v>
      </c>
      <c r="B245" s="3">
        <v>45657</v>
      </c>
      <c r="C245" s="4" t="s">
        <v>409</v>
      </c>
      <c r="D245" s="6" t="s">
        <v>12</v>
      </c>
      <c r="E245" s="4" t="s">
        <v>410</v>
      </c>
      <c r="F245" s="42">
        <v>59621.66</v>
      </c>
      <c r="G245" s="5">
        <v>59621.66</v>
      </c>
      <c r="H245" s="5">
        <f t="shared" si="23"/>
        <v>0</v>
      </c>
      <c r="I245" s="16">
        <f t="shared" si="24"/>
        <v>0</v>
      </c>
      <c r="J245" s="30"/>
    </row>
    <row r="246" spans="1:10" ht="25.5" x14ac:dyDescent="0.25">
      <c r="A246" s="3">
        <v>45292</v>
      </c>
      <c r="B246" s="3">
        <v>45657</v>
      </c>
      <c r="C246" s="4" t="s">
        <v>155</v>
      </c>
      <c r="D246" s="6" t="s">
        <v>156</v>
      </c>
      <c r="E246" s="4" t="s">
        <v>414</v>
      </c>
      <c r="F246" s="42">
        <v>5411.9</v>
      </c>
      <c r="G246" s="5">
        <v>5411.9</v>
      </c>
      <c r="H246" s="5">
        <f t="shared" si="23"/>
        <v>0</v>
      </c>
      <c r="I246" s="16">
        <f t="shared" si="24"/>
        <v>0</v>
      </c>
      <c r="J246" s="30"/>
    </row>
    <row r="247" spans="1:10" ht="25.5" x14ac:dyDescent="0.25">
      <c r="A247" s="3">
        <v>45444</v>
      </c>
      <c r="B247" s="3">
        <v>45657</v>
      </c>
      <c r="C247" s="4" t="s">
        <v>155</v>
      </c>
      <c r="D247" s="6" t="s">
        <v>156</v>
      </c>
      <c r="E247" s="4" t="s">
        <v>435</v>
      </c>
      <c r="F247" s="42">
        <v>6127.87</v>
      </c>
      <c r="G247" s="5">
        <v>6127.87</v>
      </c>
      <c r="H247" s="5">
        <f t="shared" si="23"/>
        <v>0</v>
      </c>
      <c r="I247" s="16">
        <f t="shared" si="24"/>
        <v>0</v>
      </c>
      <c r="J247" s="30"/>
    </row>
    <row r="248" spans="1:10" ht="38.25" x14ac:dyDescent="0.25">
      <c r="A248" s="3">
        <v>45492</v>
      </c>
      <c r="B248" s="3">
        <v>45657</v>
      </c>
      <c r="C248" s="4" t="s">
        <v>439</v>
      </c>
      <c r="D248" s="6" t="s">
        <v>12</v>
      </c>
      <c r="E248" s="4" t="s">
        <v>440</v>
      </c>
      <c r="F248" s="42">
        <v>7500</v>
      </c>
      <c r="G248" s="5">
        <v>7500</v>
      </c>
      <c r="H248" s="5">
        <f t="shared" si="23"/>
        <v>0</v>
      </c>
      <c r="I248" s="16">
        <f t="shared" si="24"/>
        <v>0</v>
      </c>
      <c r="J248" s="30"/>
    </row>
    <row r="249" spans="1:10" ht="25.5" x14ac:dyDescent="0.25">
      <c r="A249" s="3">
        <v>45444</v>
      </c>
      <c r="B249" s="3">
        <v>45657</v>
      </c>
      <c r="C249" s="4" t="s">
        <v>436</v>
      </c>
      <c r="D249" s="6" t="s">
        <v>12</v>
      </c>
      <c r="E249" s="4" t="s">
        <v>231</v>
      </c>
      <c r="F249" s="42">
        <v>10000</v>
      </c>
      <c r="G249" s="5">
        <v>10000</v>
      </c>
      <c r="H249" s="5">
        <f t="shared" si="23"/>
        <v>0</v>
      </c>
      <c r="I249" s="16">
        <f t="shared" si="24"/>
        <v>0</v>
      </c>
      <c r="J249" s="30"/>
    </row>
    <row r="250" spans="1:10" ht="25.5" x14ac:dyDescent="0.25">
      <c r="A250" s="7">
        <v>45609</v>
      </c>
      <c r="B250" s="7">
        <v>45657</v>
      </c>
      <c r="C250" s="8" t="s">
        <v>441</v>
      </c>
      <c r="D250" s="10" t="s">
        <v>12</v>
      </c>
      <c r="E250" s="8" t="s">
        <v>442</v>
      </c>
      <c r="F250" s="47">
        <v>14098</v>
      </c>
      <c r="G250" s="20">
        <v>14098</v>
      </c>
      <c r="H250" s="20">
        <f t="shared" si="23"/>
        <v>0</v>
      </c>
      <c r="I250" s="21">
        <f t="shared" si="24"/>
        <v>0</v>
      </c>
      <c r="J250" s="31"/>
    </row>
    <row r="251" spans="1:10" ht="63.75" x14ac:dyDescent="0.25">
      <c r="A251" s="3">
        <v>45408</v>
      </c>
      <c r="B251" s="3">
        <v>45657</v>
      </c>
      <c r="C251" s="4" t="s">
        <v>176</v>
      </c>
      <c r="D251" s="6" t="s">
        <v>12</v>
      </c>
      <c r="E251" s="4" t="s">
        <v>434</v>
      </c>
      <c r="F251" s="42">
        <v>38725</v>
      </c>
      <c r="G251" s="5">
        <v>38725</v>
      </c>
      <c r="H251" s="5">
        <f t="shared" si="23"/>
        <v>0</v>
      </c>
      <c r="I251" s="16">
        <f t="shared" si="24"/>
        <v>0</v>
      </c>
      <c r="J251" s="30"/>
    </row>
    <row r="252" spans="1:10" ht="25.5" x14ac:dyDescent="0.25">
      <c r="A252" s="3">
        <v>44562</v>
      </c>
      <c r="B252" s="3">
        <v>45657</v>
      </c>
      <c r="C252" s="4" t="s">
        <v>407</v>
      </c>
      <c r="D252" s="6" t="s">
        <v>12</v>
      </c>
      <c r="E252" s="4" t="s">
        <v>408</v>
      </c>
      <c r="F252" s="42">
        <v>38634</v>
      </c>
      <c r="G252" s="5">
        <v>38634</v>
      </c>
      <c r="H252" s="5">
        <f t="shared" si="23"/>
        <v>0</v>
      </c>
      <c r="I252" s="16">
        <f t="shared" si="24"/>
        <v>0</v>
      </c>
      <c r="J252" s="30"/>
    </row>
    <row r="253" spans="1:10" x14ac:dyDescent="0.25">
      <c r="A253" s="3">
        <v>45292</v>
      </c>
      <c r="B253" s="3">
        <v>45657</v>
      </c>
      <c r="C253" s="4" t="s">
        <v>32</v>
      </c>
      <c r="D253" s="6" t="s">
        <v>12</v>
      </c>
      <c r="E253" s="4" t="s">
        <v>415</v>
      </c>
      <c r="F253" s="42">
        <v>12544</v>
      </c>
      <c r="G253" s="5">
        <v>12544</v>
      </c>
      <c r="H253" s="5">
        <f t="shared" si="23"/>
        <v>0</v>
      </c>
      <c r="I253" s="16">
        <f t="shared" si="24"/>
        <v>0</v>
      </c>
      <c r="J253" s="30"/>
    </row>
    <row r="254" spans="1:10" x14ac:dyDescent="0.25">
      <c r="A254" s="3">
        <v>45296</v>
      </c>
      <c r="B254" s="3">
        <v>45657</v>
      </c>
      <c r="C254" s="4" t="s">
        <v>428</v>
      </c>
      <c r="D254" s="6" t="s">
        <v>12</v>
      </c>
      <c r="E254" s="4" t="s">
        <v>429</v>
      </c>
      <c r="F254" s="42">
        <v>4275</v>
      </c>
      <c r="G254" s="5">
        <v>4275</v>
      </c>
      <c r="H254" s="5">
        <f t="shared" si="23"/>
        <v>0</v>
      </c>
      <c r="I254" s="16">
        <f t="shared" si="24"/>
        <v>0</v>
      </c>
      <c r="J254" s="30"/>
    </row>
    <row r="255" spans="1:10" ht="25.5" x14ac:dyDescent="0.25">
      <c r="A255" s="3">
        <v>45281</v>
      </c>
      <c r="B255" s="3">
        <v>45657</v>
      </c>
      <c r="C255" s="4" t="s">
        <v>38</v>
      </c>
      <c r="D255" s="6" t="s">
        <v>12</v>
      </c>
      <c r="E255" s="4" t="s">
        <v>412</v>
      </c>
      <c r="F255" s="42">
        <v>661064.85</v>
      </c>
      <c r="G255" s="5">
        <v>660292.80000000156</v>
      </c>
      <c r="H255" s="5">
        <f t="shared" si="23"/>
        <v>772.04999999841675</v>
      </c>
      <c r="I255" s="16">
        <f t="shared" si="24"/>
        <v>1.1678884454352954E-3</v>
      </c>
      <c r="J255" s="30"/>
    </row>
    <row r="256" spans="1:10" ht="25.5" x14ac:dyDescent="0.25">
      <c r="A256" s="3">
        <v>45293</v>
      </c>
      <c r="B256" s="3">
        <v>45657</v>
      </c>
      <c r="C256" s="4" t="s">
        <v>426</v>
      </c>
      <c r="D256" s="6" t="s">
        <v>12</v>
      </c>
      <c r="E256" s="4" t="s">
        <v>427</v>
      </c>
      <c r="F256" s="42">
        <v>2465924.16</v>
      </c>
      <c r="G256" s="5">
        <v>2468467.29</v>
      </c>
      <c r="H256" s="5">
        <f t="shared" si="23"/>
        <v>-2543.1299999998882</v>
      </c>
      <c r="I256" s="16">
        <f t="shared" si="24"/>
        <v>-1.0313090894084464E-3</v>
      </c>
      <c r="J256" s="30" t="s">
        <v>689</v>
      </c>
    </row>
    <row r="257" spans="1:10" ht="25.5" x14ac:dyDescent="0.25">
      <c r="A257" s="3">
        <v>45292</v>
      </c>
      <c r="B257" s="3">
        <v>45657</v>
      </c>
      <c r="C257" s="4" t="s">
        <v>416</v>
      </c>
      <c r="D257" s="6" t="s">
        <v>12</v>
      </c>
      <c r="E257" s="4" t="s">
        <v>417</v>
      </c>
      <c r="F257" s="4" t="s">
        <v>210</v>
      </c>
      <c r="G257" s="5">
        <v>1000218.73</v>
      </c>
      <c r="H257" s="5">
        <v>0</v>
      </c>
      <c r="I257" s="16">
        <v>0</v>
      </c>
      <c r="J257" s="30"/>
    </row>
    <row r="258" spans="1:10" ht="38.25" x14ac:dyDescent="0.25">
      <c r="A258" s="3">
        <v>45284</v>
      </c>
      <c r="B258" s="3">
        <v>45657</v>
      </c>
      <c r="C258" s="4" t="s">
        <v>413</v>
      </c>
      <c r="D258" s="6" t="s">
        <v>12</v>
      </c>
      <c r="E258" s="4" t="s">
        <v>159</v>
      </c>
      <c r="F258" s="42">
        <v>7000</v>
      </c>
      <c r="G258" s="5">
        <v>2500</v>
      </c>
      <c r="H258" s="5">
        <f>(F258-G258)</f>
        <v>4500</v>
      </c>
      <c r="I258" s="16">
        <f>+H258/F258</f>
        <v>0.6428571428571429</v>
      </c>
      <c r="J258" s="30" t="s">
        <v>688</v>
      </c>
    </row>
    <row r="259" spans="1:10" x14ac:dyDescent="0.25">
      <c r="A259" s="3">
        <v>45292</v>
      </c>
      <c r="B259" s="3">
        <v>45657</v>
      </c>
      <c r="C259" s="4" t="s">
        <v>418</v>
      </c>
      <c r="D259" s="6" t="s">
        <v>12</v>
      </c>
      <c r="E259" s="4" t="s">
        <v>419</v>
      </c>
      <c r="F259" s="42">
        <v>6950</v>
      </c>
      <c r="G259" s="5">
        <v>6950</v>
      </c>
      <c r="H259" s="5">
        <f>(F259-G259)</f>
        <v>0</v>
      </c>
      <c r="I259" s="16">
        <f>+H259/F259</f>
        <v>0</v>
      </c>
      <c r="J259" s="30"/>
    </row>
    <row r="260" spans="1:10" ht="25.5" x14ac:dyDescent="0.25">
      <c r="A260" s="3">
        <v>45444</v>
      </c>
      <c r="B260" s="3">
        <v>45657</v>
      </c>
      <c r="C260" s="4" t="s">
        <v>437</v>
      </c>
      <c r="D260" s="6" t="s">
        <v>12</v>
      </c>
      <c r="E260" s="4" t="s">
        <v>438</v>
      </c>
      <c r="F260" s="4" t="s">
        <v>345</v>
      </c>
      <c r="G260" s="5">
        <v>3379.06</v>
      </c>
      <c r="H260" s="5"/>
      <c r="I260" s="16"/>
      <c r="J260" s="30"/>
    </row>
    <row r="261" spans="1:10" ht="25.5" x14ac:dyDescent="0.25">
      <c r="A261" s="3">
        <v>45297</v>
      </c>
      <c r="B261" s="3">
        <v>45657</v>
      </c>
      <c r="C261" s="4" t="s">
        <v>430</v>
      </c>
      <c r="D261" s="6" t="s">
        <v>156</v>
      </c>
      <c r="E261" s="4" t="s">
        <v>431</v>
      </c>
      <c r="F261" s="42">
        <v>17600</v>
      </c>
      <c r="G261" s="5">
        <v>17600</v>
      </c>
      <c r="H261" s="5">
        <f>(F261-G261)</f>
        <v>0</v>
      </c>
      <c r="I261" s="16">
        <f>+H261/F261</f>
        <v>0</v>
      </c>
      <c r="J261" s="30"/>
    </row>
    <row r="262" spans="1:10" ht="25.5" x14ac:dyDescent="0.25">
      <c r="A262" s="3">
        <v>45338</v>
      </c>
      <c r="B262" s="3">
        <v>45657</v>
      </c>
      <c r="C262" s="4" t="s">
        <v>432</v>
      </c>
      <c r="D262" s="6" t="s">
        <v>12</v>
      </c>
      <c r="E262" s="4" t="s">
        <v>433</v>
      </c>
      <c r="F262" s="4" t="s">
        <v>345</v>
      </c>
      <c r="G262" s="5">
        <v>53100</v>
      </c>
      <c r="H262" s="5"/>
      <c r="I262" s="16"/>
      <c r="J262" s="30"/>
    </row>
    <row r="263" spans="1:10" ht="25.5" x14ac:dyDescent="0.25">
      <c r="A263" s="3">
        <v>45292</v>
      </c>
      <c r="B263" s="3">
        <v>45657</v>
      </c>
      <c r="C263" s="4" t="s">
        <v>420</v>
      </c>
      <c r="D263" s="6" t="s">
        <v>12</v>
      </c>
      <c r="E263" s="4" t="s">
        <v>421</v>
      </c>
      <c r="F263" s="42">
        <v>3433.86</v>
      </c>
      <c r="G263" s="5">
        <v>3433.86</v>
      </c>
      <c r="H263" s="5">
        <f t="shared" ref="H263:H269" si="25">(F263-G263)</f>
        <v>0</v>
      </c>
      <c r="I263" s="16">
        <f t="shared" ref="I263:I280" si="26">+H263/F263</f>
        <v>0</v>
      </c>
      <c r="J263" s="30"/>
    </row>
    <row r="264" spans="1:10" ht="25.5" x14ac:dyDescent="0.25">
      <c r="A264" s="3">
        <v>45292</v>
      </c>
      <c r="B264" s="3">
        <v>45657</v>
      </c>
      <c r="C264" s="4" t="s">
        <v>422</v>
      </c>
      <c r="D264" s="6" t="s">
        <v>12</v>
      </c>
      <c r="E264" s="4" t="s">
        <v>423</v>
      </c>
      <c r="F264" s="42">
        <v>5000</v>
      </c>
      <c r="G264" s="5">
        <v>5000</v>
      </c>
      <c r="H264" s="5">
        <f t="shared" si="25"/>
        <v>0</v>
      </c>
      <c r="I264" s="16">
        <f t="shared" si="26"/>
        <v>0</v>
      </c>
      <c r="J264" s="30"/>
    </row>
    <row r="265" spans="1:10" ht="25.5" x14ac:dyDescent="0.25">
      <c r="A265" s="3">
        <v>38047</v>
      </c>
      <c r="B265" s="3">
        <v>45657</v>
      </c>
      <c r="C265" s="4" t="s">
        <v>405</v>
      </c>
      <c r="D265" s="6" t="s">
        <v>12</v>
      </c>
      <c r="E265" s="4" t="s">
        <v>406</v>
      </c>
      <c r="F265" s="42">
        <v>85360.14</v>
      </c>
      <c r="G265" s="5">
        <v>85360.14</v>
      </c>
      <c r="H265" s="5">
        <f t="shared" si="25"/>
        <v>0</v>
      </c>
      <c r="I265" s="16">
        <f t="shared" si="26"/>
        <v>0</v>
      </c>
      <c r="J265" s="30"/>
    </row>
    <row r="266" spans="1:10" ht="38.25" x14ac:dyDescent="0.25">
      <c r="A266" s="3">
        <v>44927</v>
      </c>
      <c r="B266" s="3">
        <v>45657</v>
      </c>
      <c r="C266" s="4" t="s">
        <v>48</v>
      </c>
      <c r="D266" s="6" t="s">
        <v>12</v>
      </c>
      <c r="E266" s="4" t="s">
        <v>411</v>
      </c>
      <c r="F266" s="42">
        <v>37910</v>
      </c>
      <c r="G266" s="5">
        <v>37910.004000000001</v>
      </c>
      <c r="H266" s="5">
        <f t="shared" si="25"/>
        <v>-4.0000000008149073E-3</v>
      </c>
      <c r="I266" s="16">
        <f t="shared" si="26"/>
        <v>-1.0551305726232939E-7</v>
      </c>
      <c r="J266" s="30"/>
    </row>
    <row r="267" spans="1:10" ht="25.5" x14ac:dyDescent="0.25">
      <c r="A267" s="3">
        <v>45292</v>
      </c>
      <c r="B267" s="3">
        <v>45657</v>
      </c>
      <c r="C267" s="4" t="s">
        <v>424</v>
      </c>
      <c r="D267" s="6" t="s">
        <v>12</v>
      </c>
      <c r="E267" s="4" t="s">
        <v>425</v>
      </c>
      <c r="F267" s="42">
        <v>4233.72</v>
      </c>
      <c r="G267" s="5">
        <v>4233.72</v>
      </c>
      <c r="H267" s="5">
        <f t="shared" si="25"/>
        <v>0</v>
      </c>
      <c r="I267" s="16">
        <f t="shared" si="26"/>
        <v>0</v>
      </c>
      <c r="J267" s="30"/>
    </row>
    <row r="268" spans="1:10" x14ac:dyDescent="0.25">
      <c r="A268" s="3">
        <v>45629</v>
      </c>
      <c r="B268" s="3">
        <v>45659</v>
      </c>
      <c r="C268" s="4" t="s">
        <v>32</v>
      </c>
      <c r="D268" s="6" t="s">
        <v>12</v>
      </c>
      <c r="E268" s="4" t="s">
        <v>443</v>
      </c>
      <c r="F268" s="42">
        <v>13500</v>
      </c>
      <c r="G268" s="5">
        <v>13500</v>
      </c>
      <c r="H268" s="5">
        <f t="shared" si="25"/>
        <v>0</v>
      </c>
      <c r="I268" s="16">
        <f t="shared" si="26"/>
        <v>0</v>
      </c>
      <c r="J268" s="30"/>
    </row>
    <row r="269" spans="1:10" x14ac:dyDescent="0.25">
      <c r="A269" s="3">
        <v>45265</v>
      </c>
      <c r="B269" s="3">
        <v>45660</v>
      </c>
      <c r="C269" s="4" t="s">
        <v>396</v>
      </c>
      <c r="D269" s="6" t="s">
        <v>156</v>
      </c>
      <c r="E269" s="4" t="s">
        <v>444</v>
      </c>
      <c r="F269" s="44">
        <v>19200</v>
      </c>
      <c r="G269" s="5">
        <v>12000</v>
      </c>
      <c r="H269" s="5">
        <f t="shared" si="25"/>
        <v>7200</v>
      </c>
      <c r="I269" s="16">
        <f t="shared" si="26"/>
        <v>0.375</v>
      </c>
      <c r="J269" s="30"/>
    </row>
    <row r="270" spans="1:10" x14ac:dyDescent="0.25">
      <c r="A270" s="3">
        <v>45296</v>
      </c>
      <c r="B270" s="3">
        <v>45662</v>
      </c>
      <c r="C270" s="4" t="s">
        <v>445</v>
      </c>
      <c r="D270" s="6" t="s">
        <v>156</v>
      </c>
      <c r="E270" s="4" t="s">
        <v>801</v>
      </c>
      <c r="F270" s="44">
        <v>15400</v>
      </c>
      <c r="G270" s="5">
        <v>15400</v>
      </c>
      <c r="H270" s="5">
        <v>0</v>
      </c>
      <c r="I270" s="16">
        <f t="shared" si="26"/>
        <v>0</v>
      </c>
      <c r="J270" s="30" t="s">
        <v>720</v>
      </c>
    </row>
    <row r="271" spans="1:10" x14ac:dyDescent="0.25">
      <c r="A271" s="3">
        <v>45372</v>
      </c>
      <c r="B271" s="3">
        <v>45663</v>
      </c>
      <c r="C271" s="4" t="s">
        <v>372</v>
      </c>
      <c r="D271" s="6" t="s">
        <v>12</v>
      </c>
      <c r="E271" s="4" t="s">
        <v>446</v>
      </c>
      <c r="F271" s="44">
        <v>224314.4</v>
      </c>
      <c r="G271" s="5">
        <v>224314.4</v>
      </c>
      <c r="H271" s="5">
        <f t="shared" ref="H271:H280" si="27">(F271-G271)</f>
        <v>0</v>
      </c>
      <c r="I271" s="16">
        <f t="shared" si="26"/>
        <v>0</v>
      </c>
      <c r="J271" s="30"/>
    </row>
    <row r="272" spans="1:10" x14ac:dyDescent="0.25">
      <c r="A272" s="3">
        <v>45580</v>
      </c>
      <c r="B272" s="3">
        <v>45663</v>
      </c>
      <c r="C272" s="4" t="s">
        <v>14</v>
      </c>
      <c r="D272" s="6" t="s">
        <v>156</v>
      </c>
      <c r="E272" s="4" t="s">
        <v>447</v>
      </c>
      <c r="F272" s="42">
        <v>7200</v>
      </c>
      <c r="G272" s="5">
        <v>7200</v>
      </c>
      <c r="H272" s="5">
        <f t="shared" si="27"/>
        <v>0</v>
      </c>
      <c r="I272" s="16">
        <f t="shared" si="26"/>
        <v>0</v>
      </c>
      <c r="J272" s="30"/>
    </row>
    <row r="273" spans="1:10" ht="25.5" x14ac:dyDescent="0.25">
      <c r="A273" s="3">
        <v>44571</v>
      </c>
      <c r="B273" s="3">
        <v>45666</v>
      </c>
      <c r="C273" s="4" t="s">
        <v>448</v>
      </c>
      <c r="D273" s="6" t="s">
        <v>27</v>
      </c>
      <c r="E273" s="4" t="s">
        <v>449</v>
      </c>
      <c r="F273" s="44">
        <v>144000</v>
      </c>
      <c r="G273" s="5">
        <v>148000</v>
      </c>
      <c r="H273" s="5">
        <f t="shared" si="27"/>
        <v>-4000</v>
      </c>
      <c r="I273" s="16">
        <f t="shared" si="26"/>
        <v>-2.7777777777777776E-2</v>
      </c>
      <c r="J273" s="30" t="s">
        <v>703</v>
      </c>
    </row>
    <row r="274" spans="1:10" ht="25.5" x14ac:dyDescent="0.25">
      <c r="A274" s="3">
        <v>45608</v>
      </c>
      <c r="B274" s="3">
        <v>45668</v>
      </c>
      <c r="C274" s="4" t="s">
        <v>450</v>
      </c>
      <c r="D274" s="6" t="s">
        <v>12</v>
      </c>
      <c r="E274" s="4" t="s">
        <v>451</v>
      </c>
      <c r="F274" s="42">
        <v>42140</v>
      </c>
      <c r="G274" s="5">
        <v>42140</v>
      </c>
      <c r="H274" s="5">
        <f t="shared" si="27"/>
        <v>0</v>
      </c>
      <c r="I274" s="16">
        <f t="shared" si="26"/>
        <v>0</v>
      </c>
      <c r="J274" s="30"/>
    </row>
    <row r="275" spans="1:10" ht="25.5" x14ac:dyDescent="0.25">
      <c r="A275" s="3">
        <v>45588</v>
      </c>
      <c r="B275" s="3">
        <v>45672</v>
      </c>
      <c r="C275" s="4" t="s">
        <v>454</v>
      </c>
      <c r="D275" s="6" t="s">
        <v>12</v>
      </c>
      <c r="E275" s="4" t="s">
        <v>455</v>
      </c>
      <c r="F275" s="42">
        <v>14500</v>
      </c>
      <c r="G275" s="5">
        <v>14500</v>
      </c>
      <c r="H275" s="5">
        <f t="shared" si="27"/>
        <v>0</v>
      </c>
      <c r="I275" s="16">
        <f t="shared" si="26"/>
        <v>0</v>
      </c>
      <c r="J275" s="30"/>
    </row>
    <row r="276" spans="1:10" x14ac:dyDescent="0.25">
      <c r="A276" s="3">
        <v>45456</v>
      </c>
      <c r="B276" s="3">
        <v>45672</v>
      </c>
      <c r="C276" s="4" t="s">
        <v>452</v>
      </c>
      <c r="D276" s="6" t="s">
        <v>156</v>
      </c>
      <c r="E276" s="4" t="s">
        <v>453</v>
      </c>
      <c r="F276" s="44">
        <v>3780</v>
      </c>
      <c r="G276" s="5">
        <v>2730</v>
      </c>
      <c r="H276" s="5">
        <f t="shared" si="27"/>
        <v>1050</v>
      </c>
      <c r="I276" s="16">
        <f t="shared" si="26"/>
        <v>0.27777777777777779</v>
      </c>
      <c r="J276" s="30" t="s">
        <v>685</v>
      </c>
    </row>
    <row r="277" spans="1:10" x14ac:dyDescent="0.25">
      <c r="A277" s="3">
        <v>45642</v>
      </c>
      <c r="B277" s="3">
        <v>45672</v>
      </c>
      <c r="C277" s="4" t="s">
        <v>456</v>
      </c>
      <c r="D277" s="6" t="s">
        <v>12</v>
      </c>
      <c r="E277" s="4" t="s">
        <v>457</v>
      </c>
      <c r="F277" s="42">
        <v>9750</v>
      </c>
      <c r="G277" s="5">
        <v>9750</v>
      </c>
      <c r="H277" s="5">
        <f t="shared" si="27"/>
        <v>0</v>
      </c>
      <c r="I277" s="16">
        <f t="shared" si="26"/>
        <v>0</v>
      </c>
      <c r="J277" s="30"/>
    </row>
    <row r="278" spans="1:10" ht="25.5" x14ac:dyDescent="0.25">
      <c r="A278" s="3">
        <v>45589</v>
      </c>
      <c r="B278" s="3">
        <v>45673</v>
      </c>
      <c r="C278" s="4" t="s">
        <v>454</v>
      </c>
      <c r="D278" s="6" t="s">
        <v>156</v>
      </c>
      <c r="E278" s="4" t="s">
        <v>458</v>
      </c>
      <c r="F278" s="42">
        <v>7250</v>
      </c>
      <c r="G278" s="5">
        <v>7250</v>
      </c>
      <c r="H278" s="5">
        <f t="shared" si="27"/>
        <v>0</v>
      </c>
      <c r="I278" s="16">
        <f t="shared" si="26"/>
        <v>0</v>
      </c>
      <c r="J278" s="30"/>
    </row>
    <row r="279" spans="1:10" ht="25.5" x14ac:dyDescent="0.25">
      <c r="A279" s="3">
        <v>45618</v>
      </c>
      <c r="B279" s="3">
        <v>45688</v>
      </c>
      <c r="C279" s="4" t="s">
        <v>130</v>
      </c>
      <c r="D279" s="6" t="s">
        <v>12</v>
      </c>
      <c r="E279" s="4" t="s">
        <v>460</v>
      </c>
      <c r="F279" s="42">
        <v>75884.800000000003</v>
      </c>
      <c r="G279" s="5">
        <v>75884.800000000003</v>
      </c>
      <c r="H279" s="5">
        <f t="shared" si="27"/>
        <v>0</v>
      </c>
      <c r="I279" s="16">
        <f t="shared" si="26"/>
        <v>0</v>
      </c>
      <c r="J279" s="30"/>
    </row>
    <row r="280" spans="1:10" ht="25.5" x14ac:dyDescent="0.25">
      <c r="A280" s="3">
        <v>45647</v>
      </c>
      <c r="B280" s="3">
        <v>45688</v>
      </c>
      <c r="C280" s="4" t="s">
        <v>20</v>
      </c>
      <c r="D280" s="6" t="s">
        <v>12</v>
      </c>
      <c r="E280" s="4" t="s">
        <v>231</v>
      </c>
      <c r="F280" s="42">
        <v>12966</v>
      </c>
      <c r="G280" s="5">
        <v>12966</v>
      </c>
      <c r="H280" s="5">
        <f t="shared" si="27"/>
        <v>0</v>
      </c>
      <c r="I280" s="16">
        <f t="shared" si="26"/>
        <v>0</v>
      </c>
      <c r="J280" s="30"/>
    </row>
    <row r="281" spans="1:10" ht="25.5" x14ac:dyDescent="0.25">
      <c r="A281" s="3">
        <v>45326</v>
      </c>
      <c r="B281" s="3">
        <v>45691</v>
      </c>
      <c r="C281" s="4" t="s">
        <v>26</v>
      </c>
      <c r="D281" s="6" t="s">
        <v>27</v>
      </c>
      <c r="E281" s="4" t="s">
        <v>461</v>
      </c>
      <c r="F281" s="4" t="s">
        <v>29</v>
      </c>
      <c r="G281" s="5">
        <v>1382</v>
      </c>
      <c r="H281" s="5">
        <v>0</v>
      </c>
      <c r="I281" s="16">
        <v>0</v>
      </c>
      <c r="J281" s="30"/>
    </row>
    <row r="282" spans="1:10" ht="25.5" x14ac:dyDescent="0.25">
      <c r="A282" s="3">
        <v>45664</v>
      </c>
      <c r="B282" s="3">
        <v>45694</v>
      </c>
      <c r="C282" s="4" t="s">
        <v>462</v>
      </c>
      <c r="D282" s="6" t="s">
        <v>156</v>
      </c>
      <c r="E282" s="4" t="s">
        <v>463</v>
      </c>
      <c r="F282" s="42">
        <v>3733.85</v>
      </c>
      <c r="G282" s="5">
        <v>3733.85</v>
      </c>
      <c r="H282" s="5">
        <f t="shared" ref="H282:H287" si="28">(F282-G282)</f>
        <v>0</v>
      </c>
      <c r="I282" s="16">
        <f t="shared" ref="I282:I296" si="29">+H282/F282</f>
        <v>0</v>
      </c>
      <c r="J282" s="30"/>
    </row>
    <row r="283" spans="1:10" ht="25.5" x14ac:dyDescent="0.25">
      <c r="A283" s="3">
        <v>45664</v>
      </c>
      <c r="B283" s="3">
        <v>45694</v>
      </c>
      <c r="C283" s="4" t="s">
        <v>462</v>
      </c>
      <c r="D283" s="6" t="s">
        <v>12</v>
      </c>
      <c r="E283" s="4" t="s">
        <v>464</v>
      </c>
      <c r="F283" s="42">
        <v>6153.6</v>
      </c>
      <c r="G283" s="5">
        <v>6153.6</v>
      </c>
      <c r="H283" s="5">
        <f t="shared" si="28"/>
        <v>0</v>
      </c>
      <c r="I283" s="16">
        <f t="shared" si="29"/>
        <v>0</v>
      </c>
      <c r="J283" s="30"/>
    </row>
    <row r="284" spans="1:10" ht="25.5" x14ac:dyDescent="0.25">
      <c r="A284" s="3">
        <v>45694</v>
      </c>
      <c r="B284" s="3">
        <v>45695</v>
      </c>
      <c r="C284" s="4" t="s">
        <v>387</v>
      </c>
      <c r="D284" s="6" t="s">
        <v>27</v>
      </c>
      <c r="E284" s="4" t="s">
        <v>388</v>
      </c>
      <c r="F284" s="42">
        <v>900</v>
      </c>
      <c r="G284" s="5">
        <v>900</v>
      </c>
      <c r="H284" s="5">
        <f t="shared" si="28"/>
        <v>0</v>
      </c>
      <c r="I284" s="16">
        <f t="shared" si="29"/>
        <v>0</v>
      </c>
      <c r="J284" s="30"/>
    </row>
    <row r="285" spans="1:10" ht="25.5" x14ac:dyDescent="0.25">
      <c r="A285" s="3">
        <v>45671</v>
      </c>
      <c r="B285" s="3">
        <v>45701</v>
      </c>
      <c r="C285" s="4" t="s">
        <v>250</v>
      </c>
      <c r="D285" s="6" t="s">
        <v>12</v>
      </c>
      <c r="E285" s="4" t="s">
        <v>465</v>
      </c>
      <c r="F285" s="42">
        <v>2807.7</v>
      </c>
      <c r="G285" s="5">
        <v>2807.7</v>
      </c>
      <c r="H285" s="5">
        <f t="shared" si="28"/>
        <v>0</v>
      </c>
      <c r="I285" s="16">
        <f t="shared" si="29"/>
        <v>0</v>
      </c>
      <c r="J285" s="30"/>
    </row>
    <row r="286" spans="1:10" ht="38.25" x14ac:dyDescent="0.25">
      <c r="A286" s="3">
        <v>45153</v>
      </c>
      <c r="B286" s="3">
        <v>45702</v>
      </c>
      <c r="C286" s="4" t="s">
        <v>20</v>
      </c>
      <c r="D286" s="6" t="s">
        <v>12</v>
      </c>
      <c r="E286" s="4" t="s">
        <v>159</v>
      </c>
      <c r="F286" s="42">
        <v>112821</v>
      </c>
      <c r="G286" s="5">
        <v>112821</v>
      </c>
      <c r="H286" s="5">
        <f t="shared" si="28"/>
        <v>0</v>
      </c>
      <c r="I286" s="16">
        <f t="shared" si="29"/>
        <v>0</v>
      </c>
      <c r="J286" s="30"/>
    </row>
    <row r="287" spans="1:10" ht="25.5" x14ac:dyDescent="0.25">
      <c r="A287" s="3">
        <v>45677</v>
      </c>
      <c r="B287" s="3">
        <v>45707</v>
      </c>
      <c r="C287" s="4" t="s">
        <v>97</v>
      </c>
      <c r="D287" s="6" t="s">
        <v>12</v>
      </c>
      <c r="E287" s="4" t="s">
        <v>466</v>
      </c>
      <c r="F287" s="42">
        <v>4850</v>
      </c>
      <c r="G287" s="5">
        <v>4850</v>
      </c>
      <c r="H287" s="5">
        <f t="shared" si="28"/>
        <v>0</v>
      </c>
      <c r="I287" s="16">
        <f t="shared" si="29"/>
        <v>0</v>
      </c>
      <c r="J287" s="30"/>
    </row>
    <row r="288" spans="1:10" ht="38.25" x14ac:dyDescent="0.25">
      <c r="A288" s="3">
        <v>45343</v>
      </c>
      <c r="B288" s="3">
        <v>45708</v>
      </c>
      <c r="C288" s="4" t="s">
        <v>467</v>
      </c>
      <c r="D288" s="6" t="s">
        <v>27</v>
      </c>
      <c r="E288" s="4" t="s">
        <v>468</v>
      </c>
      <c r="F288" s="42">
        <v>113960</v>
      </c>
      <c r="G288" s="5">
        <v>113960</v>
      </c>
      <c r="H288" s="5">
        <f>+F288-G288</f>
        <v>0</v>
      </c>
      <c r="I288" s="16">
        <f t="shared" si="29"/>
        <v>0</v>
      </c>
      <c r="J288" s="30" t="s">
        <v>704</v>
      </c>
    </row>
    <row r="289" spans="1:10" ht="25.5" x14ac:dyDescent="0.25">
      <c r="A289" s="7">
        <v>45344</v>
      </c>
      <c r="B289" s="7">
        <v>45709</v>
      </c>
      <c r="C289" s="8" t="s">
        <v>469</v>
      </c>
      <c r="D289" s="10" t="s">
        <v>156</v>
      </c>
      <c r="E289" s="8" t="s">
        <v>470</v>
      </c>
      <c r="F289" s="47">
        <v>24793.39</v>
      </c>
      <c r="G289" s="20">
        <v>24793.39</v>
      </c>
      <c r="H289" s="20">
        <f>(F289-G289)</f>
        <v>0</v>
      </c>
      <c r="I289" s="21">
        <f t="shared" si="29"/>
        <v>0</v>
      </c>
      <c r="J289" s="32"/>
    </row>
    <row r="290" spans="1:10" ht="38.25" x14ac:dyDescent="0.25">
      <c r="A290" s="3">
        <v>45708</v>
      </c>
      <c r="B290" s="3">
        <v>45709</v>
      </c>
      <c r="C290" s="4" t="s">
        <v>137</v>
      </c>
      <c r="D290" s="6" t="s">
        <v>27</v>
      </c>
      <c r="E290" s="4" t="s">
        <v>328</v>
      </c>
      <c r="F290" s="42">
        <v>944</v>
      </c>
      <c r="G290" s="5">
        <f>794.96+99.36+49.68</f>
        <v>944</v>
      </c>
      <c r="H290" s="5">
        <f>(F290-G290)</f>
        <v>0</v>
      </c>
      <c r="I290" s="16">
        <f t="shared" si="29"/>
        <v>0</v>
      </c>
      <c r="J290" s="30" t="s">
        <v>677</v>
      </c>
    </row>
    <row r="291" spans="1:10" ht="25.5" x14ac:dyDescent="0.25">
      <c r="A291" s="7">
        <v>45709</v>
      </c>
      <c r="B291" s="7">
        <v>45711</v>
      </c>
      <c r="C291" s="8" t="s">
        <v>471</v>
      </c>
      <c r="D291" s="10" t="s">
        <v>12</v>
      </c>
      <c r="E291" s="8" t="s">
        <v>472</v>
      </c>
      <c r="F291" s="47">
        <v>3500</v>
      </c>
      <c r="G291" s="20">
        <v>3500</v>
      </c>
      <c r="H291" s="20">
        <f t="shared" ref="H291" si="30">(F291-G291)</f>
        <v>0</v>
      </c>
      <c r="I291" s="21">
        <f t="shared" ref="I291" si="31">IFERROR(+H291/F291,0)</f>
        <v>0</v>
      </c>
      <c r="J291" s="32" t="s">
        <v>815</v>
      </c>
    </row>
    <row r="292" spans="1:10" ht="38.25" x14ac:dyDescent="0.25">
      <c r="A292" s="3">
        <v>45710</v>
      </c>
      <c r="B292" s="3">
        <v>45711</v>
      </c>
      <c r="C292" s="4" t="s">
        <v>293</v>
      </c>
      <c r="D292" s="6" t="s">
        <v>12</v>
      </c>
      <c r="E292" s="4" t="s">
        <v>473</v>
      </c>
      <c r="F292" s="42">
        <v>28000</v>
      </c>
      <c r="G292" s="5">
        <v>28000</v>
      </c>
      <c r="H292" s="5">
        <f>(F292-G292)</f>
        <v>0</v>
      </c>
      <c r="I292" s="16">
        <f t="shared" si="29"/>
        <v>0</v>
      </c>
      <c r="J292" s="30"/>
    </row>
    <row r="293" spans="1:10" ht="25.5" x14ac:dyDescent="0.25">
      <c r="A293" s="3">
        <v>44253</v>
      </c>
      <c r="B293" s="3">
        <v>45713</v>
      </c>
      <c r="C293" s="4" t="s">
        <v>474</v>
      </c>
      <c r="D293" s="6" t="s">
        <v>12</v>
      </c>
      <c r="E293" s="4" t="s">
        <v>475</v>
      </c>
      <c r="F293" s="42">
        <v>888000</v>
      </c>
      <c r="G293" s="5">
        <v>888000</v>
      </c>
      <c r="H293" s="5">
        <f>(F293-G293)</f>
        <v>0</v>
      </c>
      <c r="I293" s="16">
        <f t="shared" si="29"/>
        <v>0</v>
      </c>
      <c r="J293" s="30"/>
    </row>
    <row r="294" spans="1:10" ht="25.5" x14ac:dyDescent="0.25">
      <c r="A294" s="3">
        <v>45348</v>
      </c>
      <c r="B294" s="3">
        <v>45713</v>
      </c>
      <c r="C294" s="4" t="s">
        <v>236</v>
      </c>
      <c r="D294" s="6" t="s">
        <v>12</v>
      </c>
      <c r="E294" s="4" t="s">
        <v>476</v>
      </c>
      <c r="F294" s="42">
        <v>10615.18</v>
      </c>
      <c r="G294" s="5">
        <v>10615.18</v>
      </c>
      <c r="H294" s="5">
        <f>(F294-G294)</f>
        <v>0</v>
      </c>
      <c r="I294" s="16">
        <f t="shared" si="29"/>
        <v>0</v>
      </c>
      <c r="J294" s="30"/>
    </row>
    <row r="295" spans="1:10" x14ac:dyDescent="0.25">
      <c r="A295" s="3">
        <v>44197</v>
      </c>
      <c r="B295" s="3">
        <v>45715</v>
      </c>
      <c r="C295" s="4" t="s">
        <v>381</v>
      </c>
      <c r="D295" s="6" t="s">
        <v>12</v>
      </c>
      <c r="E295" s="4" t="s">
        <v>477</v>
      </c>
      <c r="F295" s="42">
        <v>75274</v>
      </c>
      <c r="G295" s="5">
        <v>75274</v>
      </c>
      <c r="H295" s="5">
        <f>(F295-G295)</f>
        <v>0</v>
      </c>
      <c r="I295" s="16">
        <f t="shared" si="29"/>
        <v>0</v>
      </c>
      <c r="J295" s="30"/>
    </row>
    <row r="296" spans="1:10" ht="25.5" x14ac:dyDescent="0.25">
      <c r="A296" s="3">
        <v>45685</v>
      </c>
      <c r="B296" s="3">
        <v>45715</v>
      </c>
      <c r="C296" s="4" t="s">
        <v>189</v>
      </c>
      <c r="D296" s="6" t="s">
        <v>12</v>
      </c>
      <c r="E296" s="4" t="s">
        <v>478</v>
      </c>
      <c r="F296" s="42">
        <v>2519</v>
      </c>
      <c r="G296" s="5">
        <v>2519</v>
      </c>
      <c r="H296" s="5">
        <f>(F296-G296)</f>
        <v>0</v>
      </c>
      <c r="I296" s="16">
        <f t="shared" si="29"/>
        <v>0</v>
      </c>
      <c r="J296" s="30"/>
    </row>
    <row r="297" spans="1:10" s="36" customFormat="1" ht="25.5" x14ac:dyDescent="0.25">
      <c r="A297" s="3">
        <v>44256</v>
      </c>
      <c r="B297" s="3">
        <v>45716</v>
      </c>
      <c r="C297" s="4" t="s">
        <v>725</v>
      </c>
      <c r="D297" s="6" t="s">
        <v>91</v>
      </c>
      <c r="E297" s="4" t="s">
        <v>479</v>
      </c>
      <c r="F297" s="4" t="s">
        <v>345</v>
      </c>
      <c r="G297" s="5">
        <v>2500</v>
      </c>
      <c r="H297" s="5">
        <v>0</v>
      </c>
      <c r="I297" s="16">
        <v>0</v>
      </c>
      <c r="J297" s="30"/>
    </row>
    <row r="298" spans="1:10" ht="25.5" x14ac:dyDescent="0.25">
      <c r="A298" s="3">
        <v>45688</v>
      </c>
      <c r="B298" s="3">
        <v>45716</v>
      </c>
      <c r="C298" s="4" t="s">
        <v>178</v>
      </c>
      <c r="D298" s="6" t="s">
        <v>12</v>
      </c>
      <c r="E298" s="4" t="s">
        <v>483</v>
      </c>
      <c r="F298" s="42">
        <v>10876</v>
      </c>
      <c r="G298" s="5">
        <v>10876</v>
      </c>
      <c r="H298" s="5">
        <f>(F298-G298)</f>
        <v>0</v>
      </c>
      <c r="I298" s="16">
        <f>+H298/F298</f>
        <v>0</v>
      </c>
      <c r="J298" s="30"/>
    </row>
    <row r="299" spans="1:10" ht="25.5" x14ac:dyDescent="0.25">
      <c r="A299" s="3">
        <v>45413</v>
      </c>
      <c r="B299" s="3">
        <v>45716</v>
      </c>
      <c r="C299" s="4" t="s">
        <v>230</v>
      </c>
      <c r="D299" s="6" t="s">
        <v>12</v>
      </c>
      <c r="E299" s="4" t="s">
        <v>231</v>
      </c>
      <c r="F299" s="42">
        <v>35000</v>
      </c>
      <c r="G299" s="5">
        <v>35000</v>
      </c>
      <c r="H299" s="5">
        <f>(F299-G299)</f>
        <v>0</v>
      </c>
      <c r="I299" s="16">
        <f>+H299/F299</f>
        <v>0</v>
      </c>
      <c r="J299" s="30"/>
    </row>
    <row r="300" spans="1:10" ht="25.5" x14ac:dyDescent="0.25">
      <c r="A300" s="3">
        <v>44256</v>
      </c>
      <c r="B300" s="3">
        <v>45716</v>
      </c>
      <c r="C300" s="4" t="s">
        <v>480</v>
      </c>
      <c r="D300" s="6" t="s">
        <v>91</v>
      </c>
      <c r="E300" s="4" t="s">
        <v>479</v>
      </c>
      <c r="F300" s="4" t="s">
        <v>345</v>
      </c>
      <c r="G300" s="5">
        <v>7600</v>
      </c>
      <c r="H300" s="5">
        <v>0</v>
      </c>
      <c r="I300" s="16">
        <v>0</v>
      </c>
      <c r="J300" s="30"/>
    </row>
    <row r="301" spans="1:10" ht="25.5" x14ac:dyDescent="0.25">
      <c r="A301" s="3">
        <v>45659</v>
      </c>
      <c r="B301" s="3">
        <v>45716</v>
      </c>
      <c r="C301" s="4" t="s">
        <v>130</v>
      </c>
      <c r="D301" s="6" t="s">
        <v>12</v>
      </c>
      <c r="E301" s="4" t="s">
        <v>460</v>
      </c>
      <c r="F301" s="42">
        <v>28456.799999999999</v>
      </c>
      <c r="G301" s="5">
        <v>28456.799999999999</v>
      </c>
      <c r="H301" s="5">
        <f>(F301-G301)</f>
        <v>0</v>
      </c>
      <c r="I301" s="16">
        <f>+H301/F301</f>
        <v>0</v>
      </c>
      <c r="J301" s="30"/>
    </row>
    <row r="302" spans="1:10" x14ac:dyDescent="0.25">
      <c r="A302" s="3">
        <v>45352</v>
      </c>
      <c r="B302" s="3">
        <v>45716</v>
      </c>
      <c r="C302" s="4" t="s">
        <v>44</v>
      </c>
      <c r="D302" s="6" t="s">
        <v>12</v>
      </c>
      <c r="E302" s="4" t="s">
        <v>482</v>
      </c>
      <c r="F302" s="42">
        <v>14500</v>
      </c>
      <c r="G302" s="5">
        <v>14500</v>
      </c>
      <c r="H302" s="5">
        <f>(F302-G302)</f>
        <v>0</v>
      </c>
      <c r="I302" s="16">
        <f>+H302/F302</f>
        <v>0</v>
      </c>
      <c r="J302" s="30"/>
    </row>
    <row r="303" spans="1:10" ht="25.5" x14ac:dyDescent="0.25">
      <c r="A303" s="3">
        <v>45351</v>
      </c>
      <c r="B303" s="3">
        <v>45716</v>
      </c>
      <c r="C303" s="4" t="s">
        <v>306</v>
      </c>
      <c r="D303" s="6" t="s">
        <v>12</v>
      </c>
      <c r="E303" s="4" t="s">
        <v>481</v>
      </c>
      <c r="F303" s="4" t="s">
        <v>175</v>
      </c>
      <c r="G303" s="5">
        <v>14572.92</v>
      </c>
      <c r="H303" s="5">
        <v>0</v>
      </c>
      <c r="I303" s="16">
        <v>0</v>
      </c>
      <c r="J303" s="30" t="s">
        <v>713</v>
      </c>
    </row>
    <row r="304" spans="1:10" x14ac:dyDescent="0.25">
      <c r="A304" s="3">
        <v>45709</v>
      </c>
      <c r="B304" s="3">
        <v>45718</v>
      </c>
      <c r="C304" s="4" t="s">
        <v>484</v>
      </c>
      <c r="D304" s="6" t="s">
        <v>27</v>
      </c>
      <c r="E304" s="4" t="s">
        <v>485</v>
      </c>
      <c r="F304" s="42">
        <v>280</v>
      </c>
      <c r="G304" s="5">
        <v>280</v>
      </c>
      <c r="H304" s="5">
        <f>(F304-G304)</f>
        <v>0</v>
      </c>
      <c r="I304" s="16">
        <f>+H304/F304</f>
        <v>0</v>
      </c>
      <c r="J304" s="30" t="s">
        <v>677</v>
      </c>
    </row>
    <row r="305" spans="1:10" x14ac:dyDescent="0.25">
      <c r="A305" s="3">
        <v>45719</v>
      </c>
      <c r="B305" s="3">
        <v>45721</v>
      </c>
      <c r="C305" s="4" t="s">
        <v>329</v>
      </c>
      <c r="D305" s="6" t="s">
        <v>27</v>
      </c>
      <c r="E305" s="4" t="s">
        <v>486</v>
      </c>
      <c r="F305" s="42">
        <v>5343.78</v>
      </c>
      <c r="G305" s="5">
        <v>5343.78</v>
      </c>
      <c r="H305" s="5">
        <f>(F305-G305)</f>
        <v>0</v>
      </c>
      <c r="I305" s="16">
        <f>+H305/F305</f>
        <v>0</v>
      </c>
      <c r="J305" s="30"/>
    </row>
    <row r="306" spans="1:10" ht="25.5" x14ac:dyDescent="0.25">
      <c r="A306" s="3">
        <v>45695</v>
      </c>
      <c r="B306" s="3">
        <v>45722</v>
      </c>
      <c r="C306" s="4" t="s">
        <v>487</v>
      </c>
      <c r="D306" s="6" t="s">
        <v>12</v>
      </c>
      <c r="E306" s="4" t="s">
        <v>488</v>
      </c>
      <c r="F306" s="42">
        <v>13588</v>
      </c>
      <c r="G306" s="5">
        <v>13588</v>
      </c>
      <c r="H306" s="5">
        <f>(F306-G306)</f>
        <v>0</v>
      </c>
      <c r="I306" s="16">
        <f>+H306/F306</f>
        <v>0</v>
      </c>
      <c r="J306" s="30"/>
    </row>
    <row r="307" spans="1:10" x14ac:dyDescent="0.25">
      <c r="A307" s="3">
        <v>45722</v>
      </c>
      <c r="B307" s="3">
        <v>45723</v>
      </c>
      <c r="C307" s="4" t="s">
        <v>120</v>
      </c>
      <c r="D307" s="6" t="s">
        <v>27</v>
      </c>
      <c r="E307" s="4" t="s">
        <v>325</v>
      </c>
      <c r="F307" s="42">
        <v>5400</v>
      </c>
      <c r="G307" s="5">
        <v>1620</v>
      </c>
      <c r="H307" s="5">
        <f>(F307-G307)</f>
        <v>3780</v>
      </c>
      <c r="I307" s="16">
        <f>+H307/F307</f>
        <v>0.7</v>
      </c>
      <c r="J307" s="30" t="s">
        <v>677</v>
      </c>
    </row>
    <row r="308" spans="1:10" ht="25.5" x14ac:dyDescent="0.25">
      <c r="A308" s="3">
        <v>44228</v>
      </c>
      <c r="B308" s="3">
        <v>45723</v>
      </c>
      <c r="C308" s="4" t="s">
        <v>459</v>
      </c>
      <c r="D308" s="6" t="s">
        <v>91</v>
      </c>
      <c r="E308" s="4" t="s">
        <v>344</v>
      </c>
      <c r="F308" s="4" t="s">
        <v>345</v>
      </c>
      <c r="G308" s="5">
        <v>18974</v>
      </c>
      <c r="H308" s="5">
        <v>0</v>
      </c>
      <c r="I308" s="16">
        <v>0</v>
      </c>
      <c r="J308" s="30" t="s">
        <v>721</v>
      </c>
    </row>
    <row r="309" spans="1:10" x14ac:dyDescent="0.25">
      <c r="A309" s="3">
        <v>45701</v>
      </c>
      <c r="B309" s="3">
        <v>45728</v>
      </c>
      <c r="C309" s="4" t="s">
        <v>329</v>
      </c>
      <c r="D309" s="6" t="s">
        <v>12</v>
      </c>
      <c r="E309" s="4" t="s">
        <v>489</v>
      </c>
      <c r="F309" s="42">
        <v>7280</v>
      </c>
      <c r="G309" s="5">
        <v>7280</v>
      </c>
      <c r="H309" s="5">
        <f t="shared" ref="H309:H321" si="32">(F309-G309)</f>
        <v>0</v>
      </c>
      <c r="I309" s="16">
        <f t="shared" ref="I309:I321" si="33">+H309/F309</f>
        <v>0</v>
      </c>
      <c r="J309" s="30"/>
    </row>
    <row r="310" spans="1:10" ht="38.25" x14ac:dyDescent="0.25">
      <c r="A310" s="3">
        <v>45366</v>
      </c>
      <c r="B310" s="3">
        <v>45730</v>
      </c>
      <c r="C310" s="4" t="s">
        <v>490</v>
      </c>
      <c r="D310" s="6" t="s">
        <v>12</v>
      </c>
      <c r="E310" s="4" t="s">
        <v>491</v>
      </c>
      <c r="F310" s="42">
        <v>1500</v>
      </c>
      <c r="G310" s="5">
        <v>1500</v>
      </c>
      <c r="H310" s="5">
        <f t="shared" si="32"/>
        <v>0</v>
      </c>
      <c r="I310" s="16">
        <f t="shared" si="33"/>
        <v>0</v>
      </c>
      <c r="J310" s="30"/>
    </row>
    <row r="311" spans="1:10" x14ac:dyDescent="0.25">
      <c r="A311" s="3">
        <v>45726</v>
      </c>
      <c r="B311" s="3">
        <v>45730</v>
      </c>
      <c r="C311" s="4" t="s">
        <v>182</v>
      </c>
      <c r="D311" s="6" t="s">
        <v>27</v>
      </c>
      <c r="E311" s="4" t="s">
        <v>183</v>
      </c>
      <c r="F311" s="42">
        <v>2520</v>
      </c>
      <c r="G311" s="5">
        <v>2520</v>
      </c>
      <c r="H311" s="5">
        <f t="shared" si="32"/>
        <v>0</v>
      </c>
      <c r="I311" s="16">
        <f t="shared" si="33"/>
        <v>0</v>
      </c>
      <c r="J311" s="30" t="s">
        <v>677</v>
      </c>
    </row>
    <row r="312" spans="1:10" ht="25.5" x14ac:dyDescent="0.25">
      <c r="A312" s="3">
        <v>45731</v>
      </c>
      <c r="B312" s="3">
        <v>45732</v>
      </c>
      <c r="C312" s="4" t="s">
        <v>46</v>
      </c>
      <c r="D312" s="6" t="s">
        <v>12</v>
      </c>
      <c r="E312" s="4" t="s">
        <v>492</v>
      </c>
      <c r="F312" s="42">
        <v>28000</v>
      </c>
      <c r="G312" s="5">
        <v>28000</v>
      </c>
      <c r="H312" s="5">
        <f t="shared" si="32"/>
        <v>0</v>
      </c>
      <c r="I312" s="16">
        <f t="shared" si="33"/>
        <v>0</v>
      </c>
      <c r="J312" s="30"/>
    </row>
    <row r="313" spans="1:10" ht="38.25" x14ac:dyDescent="0.25">
      <c r="A313" s="3">
        <v>45708</v>
      </c>
      <c r="B313" s="3">
        <v>45735</v>
      </c>
      <c r="C313" s="4" t="s">
        <v>189</v>
      </c>
      <c r="D313" s="6" t="s">
        <v>12</v>
      </c>
      <c r="E313" s="4" t="s">
        <v>493</v>
      </c>
      <c r="F313" s="42">
        <v>6826.5</v>
      </c>
      <c r="G313" s="5">
        <v>6826.5</v>
      </c>
      <c r="H313" s="5">
        <f t="shared" si="32"/>
        <v>0</v>
      </c>
      <c r="I313" s="16">
        <f t="shared" si="33"/>
        <v>0</v>
      </c>
      <c r="J313" s="30"/>
    </row>
    <row r="314" spans="1:10" ht="25.5" x14ac:dyDescent="0.25">
      <c r="A314" s="3">
        <v>45007</v>
      </c>
      <c r="B314" s="3">
        <v>45737</v>
      </c>
      <c r="C314" s="4" t="s">
        <v>494</v>
      </c>
      <c r="D314" s="6" t="s">
        <v>12</v>
      </c>
      <c r="E314" s="4" t="s">
        <v>495</v>
      </c>
      <c r="F314" s="42">
        <v>2000</v>
      </c>
      <c r="G314" s="5">
        <v>2000</v>
      </c>
      <c r="H314" s="5">
        <f t="shared" si="32"/>
        <v>0</v>
      </c>
      <c r="I314" s="16">
        <f t="shared" si="33"/>
        <v>0</v>
      </c>
      <c r="J314" s="30"/>
    </row>
    <row r="315" spans="1:10" ht="25.5" x14ac:dyDescent="0.25">
      <c r="A315" s="3">
        <v>45733</v>
      </c>
      <c r="B315" s="3">
        <v>45738</v>
      </c>
      <c r="C315" s="4" t="s">
        <v>496</v>
      </c>
      <c r="D315" s="6" t="s">
        <v>27</v>
      </c>
      <c r="E315" s="4" t="s">
        <v>497</v>
      </c>
      <c r="F315" s="42">
        <v>3250</v>
      </c>
      <c r="G315" s="5">
        <v>3250</v>
      </c>
      <c r="H315" s="5">
        <f t="shared" si="32"/>
        <v>0</v>
      </c>
      <c r="I315" s="16">
        <f t="shared" si="33"/>
        <v>0</v>
      </c>
      <c r="J315" s="30"/>
    </row>
    <row r="316" spans="1:10" x14ac:dyDescent="0.25">
      <c r="A316" s="3">
        <v>45738</v>
      </c>
      <c r="B316" s="3">
        <v>45739</v>
      </c>
      <c r="C316" s="4" t="s">
        <v>498</v>
      </c>
      <c r="D316" s="6" t="s">
        <v>12</v>
      </c>
      <c r="E316" s="4" t="s">
        <v>499</v>
      </c>
      <c r="F316" s="42">
        <v>27000</v>
      </c>
      <c r="G316" s="5">
        <v>0</v>
      </c>
      <c r="H316" s="5">
        <f t="shared" si="32"/>
        <v>27000</v>
      </c>
      <c r="I316" s="16">
        <f t="shared" si="33"/>
        <v>1</v>
      </c>
      <c r="J316" s="30" t="s">
        <v>690</v>
      </c>
    </row>
    <row r="317" spans="1:10" ht="25.5" x14ac:dyDescent="0.25">
      <c r="A317" s="3">
        <v>45739</v>
      </c>
      <c r="B317" s="3">
        <v>45740</v>
      </c>
      <c r="C317" s="4" t="s">
        <v>112</v>
      </c>
      <c r="D317" s="6" t="s">
        <v>12</v>
      </c>
      <c r="E317" s="4" t="s">
        <v>500</v>
      </c>
      <c r="F317" s="42">
        <v>27000</v>
      </c>
      <c r="G317" s="5">
        <v>27000</v>
      </c>
      <c r="H317" s="5">
        <f t="shared" si="32"/>
        <v>0</v>
      </c>
      <c r="I317" s="16">
        <f t="shared" si="33"/>
        <v>0</v>
      </c>
      <c r="J317" s="30"/>
    </row>
    <row r="318" spans="1:10" ht="25.5" x14ac:dyDescent="0.25">
      <c r="A318" s="3">
        <v>45740</v>
      </c>
      <c r="B318" s="3">
        <v>45743</v>
      </c>
      <c r="C318" s="4" t="s">
        <v>116</v>
      </c>
      <c r="D318" s="6" t="s">
        <v>27</v>
      </c>
      <c r="E318" s="4" t="s">
        <v>501</v>
      </c>
      <c r="F318" s="42">
        <v>3900</v>
      </c>
      <c r="G318" s="5">
        <v>3900</v>
      </c>
      <c r="H318" s="5">
        <f t="shared" si="32"/>
        <v>0</v>
      </c>
      <c r="I318" s="16">
        <f t="shared" si="33"/>
        <v>0</v>
      </c>
      <c r="J318" s="30" t="s">
        <v>677</v>
      </c>
    </row>
    <row r="319" spans="1:10" ht="25.5" x14ac:dyDescent="0.25">
      <c r="A319" s="3">
        <v>44362</v>
      </c>
      <c r="B319" s="3">
        <v>45745</v>
      </c>
      <c r="C319" s="4" t="s">
        <v>400</v>
      </c>
      <c r="D319" s="6" t="s">
        <v>12</v>
      </c>
      <c r="E319" s="4" t="s">
        <v>502</v>
      </c>
      <c r="F319" s="42">
        <v>155783</v>
      </c>
      <c r="G319" s="5">
        <v>155785</v>
      </c>
      <c r="H319" s="5">
        <f t="shared" si="32"/>
        <v>-2</v>
      </c>
      <c r="I319" s="16">
        <f t="shared" si="33"/>
        <v>-1.283837132421381E-5</v>
      </c>
      <c r="J319" s="30"/>
    </row>
    <row r="320" spans="1:10" x14ac:dyDescent="0.25">
      <c r="A320" s="3">
        <v>44713</v>
      </c>
      <c r="B320" s="3">
        <v>45745</v>
      </c>
      <c r="C320" s="4" t="s">
        <v>403</v>
      </c>
      <c r="D320" s="6" t="s">
        <v>12</v>
      </c>
      <c r="E320" s="4" t="s">
        <v>503</v>
      </c>
      <c r="F320" s="42">
        <v>9970</v>
      </c>
      <c r="G320" s="5">
        <v>9970</v>
      </c>
      <c r="H320" s="5">
        <f t="shared" si="32"/>
        <v>0</v>
      </c>
      <c r="I320" s="16">
        <f t="shared" si="33"/>
        <v>0</v>
      </c>
      <c r="J320" s="30"/>
    </row>
    <row r="321" spans="1:10" ht="25.5" x14ac:dyDescent="0.25">
      <c r="A321" s="3">
        <v>45745</v>
      </c>
      <c r="B321" s="3">
        <v>45746</v>
      </c>
      <c r="C321" s="4" t="s">
        <v>64</v>
      </c>
      <c r="D321" s="6" t="s">
        <v>12</v>
      </c>
      <c r="E321" s="4" t="s">
        <v>504</v>
      </c>
      <c r="F321" s="42">
        <v>19000</v>
      </c>
      <c r="G321" s="5">
        <v>19000</v>
      </c>
      <c r="H321" s="5">
        <f t="shared" si="32"/>
        <v>0</v>
      </c>
      <c r="I321" s="16">
        <f t="shared" si="33"/>
        <v>0</v>
      </c>
      <c r="J321" s="30"/>
    </row>
    <row r="322" spans="1:10" ht="25.5" x14ac:dyDescent="0.25">
      <c r="A322" s="3">
        <v>45658</v>
      </c>
      <c r="B322" s="3">
        <v>45747</v>
      </c>
      <c r="C322" s="4" t="s">
        <v>208</v>
      </c>
      <c r="D322" s="6" t="s">
        <v>12</v>
      </c>
      <c r="E322" s="4" t="s">
        <v>290</v>
      </c>
      <c r="F322" s="4" t="s">
        <v>210</v>
      </c>
      <c r="G322" s="5">
        <v>10319</v>
      </c>
      <c r="H322" s="5">
        <v>0</v>
      </c>
      <c r="I322" s="16">
        <v>0</v>
      </c>
      <c r="J322" s="30"/>
    </row>
    <row r="323" spans="1:10" x14ac:dyDescent="0.25">
      <c r="A323" s="3">
        <v>44652</v>
      </c>
      <c r="B323" s="3">
        <v>45747</v>
      </c>
      <c r="C323" s="4" t="s">
        <v>18</v>
      </c>
      <c r="D323" s="6" t="s">
        <v>12</v>
      </c>
      <c r="E323" s="4" t="s">
        <v>505</v>
      </c>
      <c r="F323" s="42">
        <v>6231</v>
      </c>
      <c r="G323" s="5">
        <v>6231</v>
      </c>
      <c r="H323" s="5">
        <f t="shared" ref="H323:H332" si="34">(F323-G323)</f>
        <v>0</v>
      </c>
      <c r="I323" s="16">
        <f t="shared" ref="I323:I350" si="35">+H323/F323</f>
        <v>0</v>
      </c>
      <c r="J323" s="30"/>
    </row>
    <row r="324" spans="1:10" ht="25.5" x14ac:dyDescent="0.25">
      <c r="A324" s="3">
        <v>45383</v>
      </c>
      <c r="B324" s="3">
        <v>45747</v>
      </c>
      <c r="C324" s="4" t="s">
        <v>44</v>
      </c>
      <c r="D324" s="6" t="s">
        <v>27</v>
      </c>
      <c r="E324" s="4" t="s">
        <v>94</v>
      </c>
      <c r="F324" s="42">
        <v>12350</v>
      </c>
      <c r="G324" s="5">
        <v>12350</v>
      </c>
      <c r="H324" s="5">
        <f t="shared" si="34"/>
        <v>0</v>
      </c>
      <c r="I324" s="16">
        <f t="shared" si="35"/>
        <v>0</v>
      </c>
      <c r="J324" s="30"/>
    </row>
    <row r="325" spans="1:10" ht="25.5" x14ac:dyDescent="0.25">
      <c r="A325" s="3">
        <v>45383</v>
      </c>
      <c r="B325" s="3">
        <v>45747</v>
      </c>
      <c r="C325" s="4" t="s">
        <v>97</v>
      </c>
      <c r="D325" s="6" t="s">
        <v>27</v>
      </c>
      <c r="E325" s="4" t="s">
        <v>506</v>
      </c>
      <c r="F325" s="42">
        <v>10790</v>
      </c>
      <c r="G325" s="5">
        <v>10790</v>
      </c>
      <c r="H325" s="5">
        <f t="shared" si="34"/>
        <v>0</v>
      </c>
      <c r="I325" s="16">
        <f t="shared" si="35"/>
        <v>0</v>
      </c>
      <c r="J325" s="30"/>
    </row>
    <row r="326" spans="1:10" ht="25.5" x14ac:dyDescent="0.25">
      <c r="A326" s="3">
        <v>45384</v>
      </c>
      <c r="B326" s="3">
        <v>45748</v>
      </c>
      <c r="C326" s="4" t="s">
        <v>101</v>
      </c>
      <c r="D326" s="6" t="s">
        <v>12</v>
      </c>
      <c r="E326" s="4" t="s">
        <v>507</v>
      </c>
      <c r="F326" s="42">
        <v>2109.92</v>
      </c>
      <c r="G326" s="5">
        <v>2109.92</v>
      </c>
      <c r="H326" s="5">
        <f t="shared" si="34"/>
        <v>0</v>
      </c>
      <c r="I326" s="16">
        <f t="shared" si="35"/>
        <v>0</v>
      </c>
      <c r="J326" s="30"/>
    </row>
    <row r="327" spans="1:10" x14ac:dyDescent="0.25">
      <c r="A327" s="3">
        <v>43783</v>
      </c>
      <c r="B327" s="3">
        <v>45749</v>
      </c>
      <c r="C327" s="4" t="s">
        <v>381</v>
      </c>
      <c r="D327" s="6" t="s">
        <v>12</v>
      </c>
      <c r="E327" s="4" t="s">
        <v>508</v>
      </c>
      <c r="F327" s="42">
        <v>74401.13</v>
      </c>
      <c r="G327" s="5">
        <v>74402</v>
      </c>
      <c r="H327" s="5">
        <f t="shared" si="34"/>
        <v>-0.86999999999534339</v>
      </c>
      <c r="I327" s="16">
        <f t="shared" si="35"/>
        <v>-1.1693370786106923E-5</v>
      </c>
      <c r="J327" s="30"/>
    </row>
    <row r="328" spans="1:10" ht="25.5" x14ac:dyDescent="0.25">
      <c r="A328" s="3">
        <v>45737</v>
      </c>
      <c r="B328" s="3">
        <v>45750</v>
      </c>
      <c r="C328" s="4" t="s">
        <v>509</v>
      </c>
      <c r="D328" s="6" t="s">
        <v>12</v>
      </c>
      <c r="E328" s="4" t="s">
        <v>510</v>
      </c>
      <c r="F328" s="42">
        <v>2000</v>
      </c>
      <c r="G328" s="5">
        <v>2000</v>
      </c>
      <c r="H328" s="5">
        <f t="shared" si="34"/>
        <v>0</v>
      </c>
      <c r="I328" s="16">
        <f t="shared" si="35"/>
        <v>0</v>
      </c>
      <c r="J328" s="30"/>
    </row>
    <row r="329" spans="1:10" x14ac:dyDescent="0.25">
      <c r="A329" s="3">
        <v>45747</v>
      </c>
      <c r="B329" s="3">
        <v>45750</v>
      </c>
      <c r="C329" s="4" t="s">
        <v>116</v>
      </c>
      <c r="D329" s="6" t="s">
        <v>27</v>
      </c>
      <c r="E329" s="4" t="s">
        <v>511</v>
      </c>
      <c r="F329" s="42">
        <v>2400</v>
      </c>
      <c r="G329" s="5">
        <v>2400</v>
      </c>
      <c r="H329" s="5">
        <f t="shared" si="34"/>
        <v>0</v>
      </c>
      <c r="I329" s="16">
        <f t="shared" si="35"/>
        <v>0</v>
      </c>
      <c r="J329" s="30"/>
    </row>
    <row r="330" spans="1:10" ht="25.5" x14ac:dyDescent="0.25">
      <c r="A330" s="3">
        <v>45752</v>
      </c>
      <c r="B330" s="3">
        <v>45753</v>
      </c>
      <c r="C330" s="4" t="s">
        <v>124</v>
      </c>
      <c r="D330" s="6" t="s">
        <v>12</v>
      </c>
      <c r="E330" s="4" t="s">
        <v>512</v>
      </c>
      <c r="F330" s="42">
        <v>27000</v>
      </c>
      <c r="G330" s="5">
        <v>27000</v>
      </c>
      <c r="H330" s="5">
        <f t="shared" si="34"/>
        <v>0</v>
      </c>
      <c r="I330" s="16">
        <f t="shared" si="35"/>
        <v>0</v>
      </c>
      <c r="J330" s="30"/>
    </row>
    <row r="331" spans="1:10" ht="25.5" x14ac:dyDescent="0.25">
      <c r="A331" s="3">
        <v>45753</v>
      </c>
      <c r="B331" s="3">
        <v>45754</v>
      </c>
      <c r="C331" s="4" t="s">
        <v>513</v>
      </c>
      <c r="D331" s="6" t="s">
        <v>12</v>
      </c>
      <c r="E331" s="4" t="s">
        <v>514</v>
      </c>
      <c r="F331" s="42">
        <v>1500</v>
      </c>
      <c r="G331" s="5">
        <v>1500</v>
      </c>
      <c r="H331" s="5">
        <f t="shared" si="34"/>
        <v>0</v>
      </c>
      <c r="I331" s="16">
        <f t="shared" si="35"/>
        <v>0</v>
      </c>
      <c r="J331" s="30"/>
    </row>
    <row r="332" spans="1:10" ht="25.5" x14ac:dyDescent="0.25">
      <c r="A332" s="3">
        <v>45668</v>
      </c>
      <c r="B332" s="3">
        <v>45757</v>
      </c>
      <c r="C332" s="4" t="s">
        <v>448</v>
      </c>
      <c r="D332" s="6" t="s">
        <v>156</v>
      </c>
      <c r="E332" s="4" t="s">
        <v>706</v>
      </c>
      <c r="F332" s="42">
        <v>18327.28</v>
      </c>
      <c r="G332" s="5">
        <v>2290.92</v>
      </c>
      <c r="H332" s="5">
        <f t="shared" si="34"/>
        <v>16036.359999999999</v>
      </c>
      <c r="I332" s="16">
        <f t="shared" si="35"/>
        <v>0.87499945436529591</v>
      </c>
      <c r="J332" s="30" t="s">
        <v>722</v>
      </c>
    </row>
    <row r="333" spans="1:10" ht="25.5" x14ac:dyDescent="0.25">
      <c r="A333" s="3">
        <v>45668</v>
      </c>
      <c r="B333" s="3">
        <v>45757</v>
      </c>
      <c r="C333" s="4" t="s">
        <v>448</v>
      </c>
      <c r="D333" s="6" t="s">
        <v>12</v>
      </c>
      <c r="E333" s="4" t="s">
        <v>706</v>
      </c>
      <c r="F333" s="42">
        <v>72872.72</v>
      </c>
      <c r="G333" s="5">
        <v>0</v>
      </c>
      <c r="H333" s="5">
        <v>0</v>
      </c>
      <c r="I333" s="16">
        <f t="shared" si="35"/>
        <v>0</v>
      </c>
      <c r="J333" s="30" t="s">
        <v>714</v>
      </c>
    </row>
    <row r="334" spans="1:10" ht="25.5" x14ac:dyDescent="0.25">
      <c r="A334" s="3">
        <v>45756</v>
      </c>
      <c r="B334" s="3">
        <v>45758</v>
      </c>
      <c r="C334" s="4" t="s">
        <v>137</v>
      </c>
      <c r="D334" s="6" t="s">
        <v>27</v>
      </c>
      <c r="E334" s="4" t="s">
        <v>515</v>
      </c>
      <c r="F334" s="42">
        <v>2832</v>
      </c>
      <c r="G334" s="5">
        <v>2832</v>
      </c>
      <c r="H334" s="5">
        <f t="shared" ref="H334:H350" si="36">(F334-G334)</f>
        <v>0</v>
      </c>
      <c r="I334" s="16">
        <f t="shared" si="35"/>
        <v>0</v>
      </c>
      <c r="J334" s="30"/>
    </row>
    <row r="335" spans="1:10" ht="25.5" x14ac:dyDescent="0.25">
      <c r="A335" s="3">
        <v>45029</v>
      </c>
      <c r="B335" s="3">
        <v>45759</v>
      </c>
      <c r="C335" s="4" t="s">
        <v>516</v>
      </c>
      <c r="D335" s="6" t="s">
        <v>12</v>
      </c>
      <c r="E335" s="4" t="s">
        <v>517</v>
      </c>
      <c r="F335" s="42">
        <v>4985</v>
      </c>
      <c r="G335" s="5">
        <v>4985</v>
      </c>
      <c r="H335" s="5">
        <f t="shared" si="36"/>
        <v>0</v>
      </c>
      <c r="I335" s="16">
        <f t="shared" si="35"/>
        <v>0</v>
      </c>
      <c r="J335" s="30"/>
    </row>
    <row r="336" spans="1:10" x14ac:dyDescent="0.25">
      <c r="A336" s="3">
        <v>45759</v>
      </c>
      <c r="B336" s="3">
        <v>45760</v>
      </c>
      <c r="C336" s="4" t="s">
        <v>70</v>
      </c>
      <c r="D336" s="6" t="s">
        <v>12</v>
      </c>
      <c r="E336" s="4" t="s">
        <v>518</v>
      </c>
      <c r="F336" s="42">
        <v>28000</v>
      </c>
      <c r="G336" s="5">
        <v>28000</v>
      </c>
      <c r="H336" s="5">
        <f t="shared" si="36"/>
        <v>0</v>
      </c>
      <c r="I336" s="16">
        <f t="shared" si="35"/>
        <v>0</v>
      </c>
      <c r="J336" s="30"/>
    </row>
    <row r="337" spans="1:10" ht="25.5" x14ac:dyDescent="0.25">
      <c r="A337" s="3">
        <v>45764</v>
      </c>
      <c r="B337" s="3">
        <v>45765</v>
      </c>
      <c r="C337" s="4" t="s">
        <v>74</v>
      </c>
      <c r="D337" s="6" t="s">
        <v>12</v>
      </c>
      <c r="E337" s="4" t="s">
        <v>519</v>
      </c>
      <c r="F337" s="42">
        <v>330</v>
      </c>
      <c r="G337" s="5">
        <v>330</v>
      </c>
      <c r="H337" s="5">
        <f t="shared" si="36"/>
        <v>0</v>
      </c>
      <c r="I337" s="16">
        <f t="shared" si="35"/>
        <v>0</v>
      </c>
      <c r="J337" s="30"/>
    </row>
    <row r="338" spans="1:10" ht="25.5" x14ac:dyDescent="0.25">
      <c r="A338" s="3">
        <v>45764</v>
      </c>
      <c r="B338" s="3">
        <v>45765</v>
      </c>
      <c r="C338" s="4" t="s">
        <v>77</v>
      </c>
      <c r="D338" s="6" t="s">
        <v>12</v>
      </c>
      <c r="E338" s="4" t="s">
        <v>519</v>
      </c>
      <c r="F338" s="42">
        <v>330</v>
      </c>
      <c r="G338" s="5">
        <v>330</v>
      </c>
      <c r="H338" s="5">
        <f t="shared" si="36"/>
        <v>0</v>
      </c>
      <c r="I338" s="16">
        <f t="shared" si="35"/>
        <v>0</v>
      </c>
      <c r="J338" s="30"/>
    </row>
    <row r="339" spans="1:10" ht="25.5" x14ac:dyDescent="0.25">
      <c r="A339" s="3">
        <v>45764</v>
      </c>
      <c r="B339" s="3">
        <v>45765</v>
      </c>
      <c r="C339" s="4" t="s">
        <v>76</v>
      </c>
      <c r="D339" s="6" t="s">
        <v>12</v>
      </c>
      <c r="E339" s="4" t="s">
        <v>519</v>
      </c>
      <c r="F339" s="42">
        <v>330</v>
      </c>
      <c r="G339" s="5">
        <v>330</v>
      </c>
      <c r="H339" s="5">
        <f t="shared" si="36"/>
        <v>0</v>
      </c>
      <c r="I339" s="16">
        <f t="shared" si="35"/>
        <v>0</v>
      </c>
      <c r="J339" s="30"/>
    </row>
    <row r="340" spans="1:10" ht="25.5" x14ac:dyDescent="0.25">
      <c r="A340" s="3">
        <v>45764</v>
      </c>
      <c r="B340" s="3">
        <v>45765</v>
      </c>
      <c r="C340" s="4" t="s">
        <v>78</v>
      </c>
      <c r="D340" s="6" t="s">
        <v>12</v>
      </c>
      <c r="E340" s="4" t="s">
        <v>519</v>
      </c>
      <c r="F340" s="42">
        <v>330</v>
      </c>
      <c r="G340" s="5">
        <v>330</v>
      </c>
      <c r="H340" s="5">
        <f t="shared" si="36"/>
        <v>0</v>
      </c>
      <c r="I340" s="16">
        <f t="shared" si="35"/>
        <v>0</v>
      </c>
      <c r="J340" s="30"/>
    </row>
    <row r="341" spans="1:10" ht="25.5" x14ac:dyDescent="0.25">
      <c r="A341" s="3">
        <v>45764</v>
      </c>
      <c r="B341" s="3">
        <v>45765</v>
      </c>
      <c r="C341" s="4" t="s">
        <v>520</v>
      </c>
      <c r="D341" s="6" t="s">
        <v>12</v>
      </c>
      <c r="E341" s="4" t="s">
        <v>521</v>
      </c>
      <c r="F341" s="42">
        <v>330</v>
      </c>
      <c r="G341" s="5">
        <v>330</v>
      </c>
      <c r="H341" s="5">
        <f t="shared" si="36"/>
        <v>0</v>
      </c>
      <c r="I341" s="16">
        <f t="shared" si="35"/>
        <v>0</v>
      </c>
      <c r="J341" s="30"/>
    </row>
    <row r="342" spans="1:10" x14ac:dyDescent="0.25">
      <c r="A342" s="3">
        <v>45766</v>
      </c>
      <c r="B342" s="3">
        <v>45767</v>
      </c>
      <c r="C342" s="4" t="s">
        <v>149</v>
      </c>
      <c r="D342" s="6" t="s">
        <v>12</v>
      </c>
      <c r="E342" s="4" t="s">
        <v>524</v>
      </c>
      <c r="F342" s="42">
        <v>24000</v>
      </c>
      <c r="G342" s="5">
        <v>24000</v>
      </c>
      <c r="H342" s="5">
        <f t="shared" si="36"/>
        <v>0</v>
      </c>
      <c r="I342" s="16">
        <f t="shared" si="35"/>
        <v>0</v>
      </c>
      <c r="J342" s="30"/>
    </row>
    <row r="343" spans="1:10" ht="25.5" x14ac:dyDescent="0.25">
      <c r="A343" s="3">
        <v>44880</v>
      </c>
      <c r="B343" s="3">
        <v>45767</v>
      </c>
      <c r="C343" s="4" t="s">
        <v>522</v>
      </c>
      <c r="D343" s="6" t="s">
        <v>12</v>
      </c>
      <c r="E343" s="4" t="s">
        <v>523</v>
      </c>
      <c r="F343" s="42">
        <v>8973</v>
      </c>
      <c r="G343" s="5">
        <v>8973</v>
      </c>
      <c r="H343" s="5">
        <f t="shared" si="36"/>
        <v>0</v>
      </c>
      <c r="I343" s="16">
        <f t="shared" si="35"/>
        <v>0</v>
      </c>
      <c r="J343" s="30"/>
    </row>
    <row r="344" spans="1:10" ht="25.5" x14ac:dyDescent="0.25">
      <c r="A344" s="3">
        <v>45750</v>
      </c>
      <c r="B344" s="3">
        <v>45768</v>
      </c>
      <c r="C344" s="4" t="s">
        <v>525</v>
      </c>
      <c r="D344" s="6" t="s">
        <v>12</v>
      </c>
      <c r="E344" s="4" t="s">
        <v>526</v>
      </c>
      <c r="F344" s="42">
        <v>1500</v>
      </c>
      <c r="G344" s="5">
        <v>1592.1</v>
      </c>
      <c r="H344" s="5">
        <f t="shared" si="36"/>
        <v>-92.099999999999909</v>
      </c>
      <c r="I344" s="16">
        <f t="shared" si="35"/>
        <v>-6.1399999999999941E-2</v>
      </c>
      <c r="J344" s="30"/>
    </row>
    <row r="345" spans="1:10" ht="25.5" x14ac:dyDescent="0.25">
      <c r="A345" s="3">
        <v>45408</v>
      </c>
      <c r="B345" s="3">
        <v>45772</v>
      </c>
      <c r="C345" s="4" t="s">
        <v>527</v>
      </c>
      <c r="D345" s="6" t="s">
        <v>12</v>
      </c>
      <c r="E345" s="4" t="s">
        <v>528</v>
      </c>
      <c r="F345" s="42">
        <v>1456.2</v>
      </c>
      <c r="G345" s="5">
        <v>1456.2</v>
      </c>
      <c r="H345" s="5">
        <f t="shared" si="36"/>
        <v>0</v>
      </c>
      <c r="I345" s="16">
        <f t="shared" si="35"/>
        <v>0</v>
      </c>
      <c r="J345" s="30"/>
    </row>
    <row r="346" spans="1:10" x14ac:dyDescent="0.25">
      <c r="A346" s="3">
        <v>45769</v>
      </c>
      <c r="B346" s="3">
        <v>45772</v>
      </c>
      <c r="C346" s="4" t="s">
        <v>118</v>
      </c>
      <c r="D346" s="6" t="s">
        <v>27</v>
      </c>
      <c r="E346" s="4" t="s">
        <v>529</v>
      </c>
      <c r="F346" s="42">
        <v>2400</v>
      </c>
      <c r="G346" s="5">
        <v>2400</v>
      </c>
      <c r="H346" s="5">
        <f t="shared" si="36"/>
        <v>0</v>
      </c>
      <c r="I346" s="16">
        <f t="shared" si="35"/>
        <v>0</v>
      </c>
      <c r="J346" s="30" t="s">
        <v>677</v>
      </c>
    </row>
    <row r="347" spans="1:10" ht="25.5" x14ac:dyDescent="0.25">
      <c r="A347" s="3">
        <v>45774</v>
      </c>
      <c r="B347" s="3">
        <v>45775</v>
      </c>
      <c r="C347" s="4" t="s">
        <v>124</v>
      </c>
      <c r="D347" s="6" t="s">
        <v>12</v>
      </c>
      <c r="E347" s="4" t="s">
        <v>530</v>
      </c>
      <c r="F347" s="42">
        <v>23000</v>
      </c>
      <c r="G347" s="5">
        <v>23000</v>
      </c>
      <c r="H347" s="5">
        <f t="shared" si="36"/>
        <v>0</v>
      </c>
      <c r="I347" s="16">
        <f t="shared" si="35"/>
        <v>0</v>
      </c>
      <c r="J347" s="30"/>
    </row>
    <row r="348" spans="1:10" ht="25.5" x14ac:dyDescent="0.25">
      <c r="A348" s="3">
        <v>45412</v>
      </c>
      <c r="B348" s="3">
        <v>45776</v>
      </c>
      <c r="C348" s="4" t="s">
        <v>122</v>
      </c>
      <c r="D348" s="6" t="s">
        <v>27</v>
      </c>
      <c r="E348" s="4" t="s">
        <v>531</v>
      </c>
      <c r="F348" s="42">
        <v>2520</v>
      </c>
      <c r="G348" s="5">
        <v>2520</v>
      </c>
      <c r="H348" s="5">
        <f t="shared" si="36"/>
        <v>0</v>
      </c>
      <c r="I348" s="16">
        <f t="shared" si="35"/>
        <v>0</v>
      </c>
      <c r="J348" s="30"/>
    </row>
    <row r="349" spans="1:10" ht="25.5" x14ac:dyDescent="0.25">
      <c r="A349" s="3">
        <v>45656</v>
      </c>
      <c r="B349" s="3">
        <v>45777</v>
      </c>
      <c r="C349" s="4" t="s">
        <v>372</v>
      </c>
      <c r="D349" s="6" t="s">
        <v>12</v>
      </c>
      <c r="E349" s="4" t="s">
        <v>538</v>
      </c>
      <c r="F349" s="42">
        <v>209139</v>
      </c>
      <c r="G349" s="5">
        <v>209139</v>
      </c>
      <c r="H349" s="5">
        <f t="shared" si="36"/>
        <v>0</v>
      </c>
      <c r="I349" s="16">
        <f t="shared" si="35"/>
        <v>0</v>
      </c>
      <c r="J349" s="30"/>
    </row>
    <row r="350" spans="1:10" ht="25.5" x14ac:dyDescent="0.25">
      <c r="A350" s="3">
        <v>45047</v>
      </c>
      <c r="B350" s="3">
        <v>45777</v>
      </c>
      <c r="C350" s="4" t="s">
        <v>532</v>
      </c>
      <c r="D350" s="6" t="s">
        <v>12</v>
      </c>
      <c r="E350" s="4" t="s">
        <v>533</v>
      </c>
      <c r="F350" s="42">
        <v>40600</v>
      </c>
      <c r="G350" s="5">
        <v>40600</v>
      </c>
      <c r="H350" s="5">
        <f t="shared" si="36"/>
        <v>0</v>
      </c>
      <c r="I350" s="16">
        <f t="shared" si="35"/>
        <v>0</v>
      </c>
      <c r="J350" s="30"/>
    </row>
    <row r="351" spans="1:10" ht="25.5" x14ac:dyDescent="0.25">
      <c r="A351" s="3">
        <v>45413</v>
      </c>
      <c r="B351" s="3">
        <v>45777</v>
      </c>
      <c r="C351" s="4" t="s">
        <v>534</v>
      </c>
      <c r="D351" s="6" t="s">
        <v>12</v>
      </c>
      <c r="E351" s="4" t="s">
        <v>535</v>
      </c>
      <c r="F351" s="4" t="s">
        <v>175</v>
      </c>
      <c r="G351" s="5">
        <v>27120</v>
      </c>
      <c r="H351" s="5">
        <v>0</v>
      </c>
      <c r="I351" s="16">
        <v>0</v>
      </c>
      <c r="J351" s="30"/>
    </row>
    <row r="352" spans="1:10" x14ac:dyDescent="0.25">
      <c r="A352" s="3">
        <v>45413</v>
      </c>
      <c r="B352" s="3">
        <v>45777</v>
      </c>
      <c r="C352" s="4" t="s">
        <v>536</v>
      </c>
      <c r="D352" s="6" t="s">
        <v>27</v>
      </c>
      <c r="E352" s="4" t="s">
        <v>537</v>
      </c>
      <c r="F352" s="42">
        <v>11000</v>
      </c>
      <c r="G352" s="17">
        <v>10500</v>
      </c>
      <c r="H352" s="5">
        <f t="shared" ref="H352:H382" si="37">(F352-G352)</f>
        <v>500</v>
      </c>
      <c r="I352" s="16">
        <f t="shared" ref="I352:I382" si="38">+H352/F352</f>
        <v>4.5454545454545456E-2</v>
      </c>
      <c r="J352" s="30"/>
    </row>
    <row r="353" spans="1:10" ht="25.5" x14ac:dyDescent="0.25">
      <c r="A353" s="3">
        <v>45778</v>
      </c>
      <c r="B353" s="3">
        <v>45779</v>
      </c>
      <c r="C353" s="4" t="s">
        <v>139</v>
      </c>
      <c r="D353" s="6" t="s">
        <v>12</v>
      </c>
      <c r="E353" s="4" t="s">
        <v>539</v>
      </c>
      <c r="F353" s="42">
        <v>23000</v>
      </c>
      <c r="G353" s="5">
        <v>23000</v>
      </c>
      <c r="H353" s="5">
        <f t="shared" si="37"/>
        <v>0</v>
      </c>
      <c r="I353" s="16">
        <f t="shared" si="38"/>
        <v>0</v>
      </c>
      <c r="J353" s="30"/>
    </row>
    <row r="354" spans="1:10" ht="38.25" x14ac:dyDescent="0.25">
      <c r="A354" s="3">
        <v>45751</v>
      </c>
      <c r="B354" s="3">
        <v>45780</v>
      </c>
      <c r="C354" s="4" t="s">
        <v>187</v>
      </c>
      <c r="D354" s="6" t="s">
        <v>12</v>
      </c>
      <c r="E354" s="4" t="s">
        <v>541</v>
      </c>
      <c r="F354" s="42">
        <v>13650</v>
      </c>
      <c r="G354" s="5">
        <v>13650</v>
      </c>
      <c r="H354" s="5">
        <f t="shared" si="37"/>
        <v>0</v>
      </c>
      <c r="I354" s="16">
        <f t="shared" si="38"/>
        <v>0</v>
      </c>
      <c r="J354" s="30"/>
    </row>
    <row r="355" spans="1:10" ht="38.25" x14ac:dyDescent="0.25">
      <c r="A355" s="3">
        <v>45746</v>
      </c>
      <c r="B355" s="3">
        <v>45780</v>
      </c>
      <c r="C355" s="4" t="s">
        <v>46</v>
      </c>
      <c r="D355" s="6" t="s">
        <v>12</v>
      </c>
      <c r="E355" s="4" t="s">
        <v>540</v>
      </c>
      <c r="F355" s="42">
        <v>90000</v>
      </c>
      <c r="G355" s="5">
        <v>90000</v>
      </c>
      <c r="H355" s="5">
        <f t="shared" si="37"/>
        <v>0</v>
      </c>
      <c r="I355" s="16">
        <f t="shared" si="38"/>
        <v>0</v>
      </c>
      <c r="J355" s="30"/>
    </row>
    <row r="356" spans="1:10" ht="25.5" x14ac:dyDescent="0.25">
      <c r="A356" s="3">
        <v>45784</v>
      </c>
      <c r="B356" s="3">
        <v>45787</v>
      </c>
      <c r="C356" s="4" t="s">
        <v>542</v>
      </c>
      <c r="D356" s="6" t="s">
        <v>27</v>
      </c>
      <c r="E356" s="4" t="s">
        <v>543</v>
      </c>
      <c r="F356" s="42">
        <v>8100</v>
      </c>
      <c r="G356" s="5">
        <v>8100</v>
      </c>
      <c r="H356" s="5">
        <f t="shared" si="37"/>
        <v>0</v>
      </c>
      <c r="I356" s="16">
        <f t="shared" si="38"/>
        <v>0</v>
      </c>
      <c r="J356" s="30"/>
    </row>
    <row r="357" spans="1:10" ht="63.75" x14ac:dyDescent="0.25">
      <c r="A357" s="3">
        <v>45787</v>
      </c>
      <c r="B357" s="3">
        <v>45788</v>
      </c>
      <c r="C357" s="4" t="s">
        <v>176</v>
      </c>
      <c r="D357" s="6" t="s">
        <v>12</v>
      </c>
      <c r="E357" s="4" t="s">
        <v>544</v>
      </c>
      <c r="F357" s="42">
        <v>25000</v>
      </c>
      <c r="G357" s="5">
        <v>25000</v>
      </c>
      <c r="H357" s="5">
        <f t="shared" si="37"/>
        <v>0</v>
      </c>
      <c r="I357" s="16">
        <f t="shared" si="38"/>
        <v>0</v>
      </c>
      <c r="J357" s="30"/>
    </row>
    <row r="358" spans="1:10" x14ac:dyDescent="0.25">
      <c r="A358" s="3">
        <v>44180</v>
      </c>
      <c r="B358" s="3">
        <v>45791</v>
      </c>
      <c r="C358" s="4" t="s">
        <v>16</v>
      </c>
      <c r="D358" s="6" t="s">
        <v>12</v>
      </c>
      <c r="E358" s="4" t="s">
        <v>545</v>
      </c>
      <c r="F358" s="42">
        <v>154228.09</v>
      </c>
      <c r="G358" s="5">
        <v>154228.09</v>
      </c>
      <c r="H358" s="5">
        <f t="shared" si="37"/>
        <v>0</v>
      </c>
      <c r="I358" s="16">
        <f t="shared" si="38"/>
        <v>0</v>
      </c>
      <c r="J358" s="30"/>
    </row>
    <row r="359" spans="1:10" x14ac:dyDescent="0.25">
      <c r="A359" s="3">
        <v>44866</v>
      </c>
      <c r="B359" s="3">
        <v>45792</v>
      </c>
      <c r="C359" s="4" t="s">
        <v>382</v>
      </c>
      <c r="D359" s="6" t="s">
        <v>12</v>
      </c>
      <c r="E359" s="4" t="s">
        <v>546</v>
      </c>
      <c r="F359" s="42">
        <v>15952</v>
      </c>
      <c r="G359" s="5">
        <v>15952</v>
      </c>
      <c r="H359" s="5">
        <f t="shared" si="37"/>
        <v>0</v>
      </c>
      <c r="I359" s="16">
        <f t="shared" si="38"/>
        <v>0</v>
      </c>
      <c r="J359" s="30"/>
    </row>
    <row r="360" spans="1:10" x14ac:dyDescent="0.25">
      <c r="A360" s="3">
        <v>45786</v>
      </c>
      <c r="B360" s="3">
        <v>45793</v>
      </c>
      <c r="C360" s="4" t="s">
        <v>141</v>
      </c>
      <c r="D360" s="6" t="s">
        <v>27</v>
      </c>
      <c r="E360" s="4" t="s">
        <v>142</v>
      </c>
      <c r="F360" s="42">
        <v>3600</v>
      </c>
      <c r="G360" s="5">
        <v>3600</v>
      </c>
      <c r="H360" s="5">
        <f t="shared" si="37"/>
        <v>0</v>
      </c>
      <c r="I360" s="16">
        <f t="shared" si="38"/>
        <v>0</v>
      </c>
      <c r="J360" s="30" t="s">
        <v>677</v>
      </c>
    </row>
    <row r="361" spans="1:10" ht="25.5" x14ac:dyDescent="0.25">
      <c r="A361" s="3">
        <v>45712</v>
      </c>
      <c r="B361" s="3">
        <v>45795</v>
      </c>
      <c r="C361" s="4" t="s">
        <v>393</v>
      </c>
      <c r="D361" s="6" t="s">
        <v>12</v>
      </c>
      <c r="E361" s="4" t="s">
        <v>547</v>
      </c>
      <c r="F361" s="42">
        <v>36792</v>
      </c>
      <c r="G361" s="5">
        <v>36792</v>
      </c>
      <c r="H361" s="5">
        <f t="shared" si="37"/>
        <v>0</v>
      </c>
      <c r="I361" s="16">
        <f t="shared" si="38"/>
        <v>0</v>
      </c>
      <c r="J361" s="30"/>
    </row>
    <row r="362" spans="1:10" ht="25.5" x14ac:dyDescent="0.25">
      <c r="A362" s="3">
        <v>45796</v>
      </c>
      <c r="B362" s="3">
        <v>45799</v>
      </c>
      <c r="C362" s="4" t="s">
        <v>50</v>
      </c>
      <c r="D362" s="6" t="s">
        <v>27</v>
      </c>
      <c r="E362" s="4" t="s">
        <v>548</v>
      </c>
      <c r="F362" s="42">
        <v>3200</v>
      </c>
      <c r="G362" s="5">
        <v>3200</v>
      </c>
      <c r="H362" s="5">
        <f t="shared" si="37"/>
        <v>0</v>
      </c>
      <c r="I362" s="16">
        <f t="shared" si="38"/>
        <v>0</v>
      </c>
      <c r="J362" s="30" t="s">
        <v>677</v>
      </c>
    </row>
    <row r="363" spans="1:10" ht="25.5" x14ac:dyDescent="0.25">
      <c r="A363" s="3">
        <v>45801</v>
      </c>
      <c r="B363" s="3">
        <v>45801</v>
      </c>
      <c r="C363" s="4" t="s">
        <v>549</v>
      </c>
      <c r="D363" s="6" t="s">
        <v>12</v>
      </c>
      <c r="E363" s="4" t="s">
        <v>550</v>
      </c>
      <c r="F363" s="42">
        <v>4000</v>
      </c>
      <c r="G363" s="5">
        <v>4000</v>
      </c>
      <c r="H363" s="5">
        <f t="shared" si="37"/>
        <v>0</v>
      </c>
      <c r="I363" s="16">
        <f t="shared" si="38"/>
        <v>0</v>
      </c>
      <c r="J363" s="30"/>
    </row>
    <row r="364" spans="1:10" ht="38.25" x14ac:dyDescent="0.25">
      <c r="A364" s="3">
        <v>45047</v>
      </c>
      <c r="B364" s="3">
        <v>45802</v>
      </c>
      <c r="C364" s="4" t="s">
        <v>658</v>
      </c>
      <c r="D364" s="6" t="s">
        <v>12</v>
      </c>
      <c r="E364" s="4" t="s">
        <v>809</v>
      </c>
      <c r="F364" s="42">
        <v>80087.600000000006</v>
      </c>
      <c r="G364" s="5">
        <v>80087.600000000006</v>
      </c>
      <c r="H364" s="5">
        <f t="shared" ref="H364" si="39">(F364-G364)</f>
        <v>0</v>
      </c>
      <c r="I364" s="16">
        <f t="shared" ref="I364" si="40">+H364/F364</f>
        <v>0</v>
      </c>
      <c r="J364" s="4"/>
    </row>
    <row r="365" spans="1:10" ht="25.5" x14ac:dyDescent="0.25">
      <c r="A365" s="3">
        <v>45802</v>
      </c>
      <c r="B365" s="3">
        <v>45803</v>
      </c>
      <c r="C365" s="4" t="s">
        <v>551</v>
      </c>
      <c r="D365" s="6" t="s">
        <v>12</v>
      </c>
      <c r="E365" s="4" t="s">
        <v>552</v>
      </c>
      <c r="F365" s="42">
        <v>24000</v>
      </c>
      <c r="G365" s="5">
        <v>24000</v>
      </c>
      <c r="H365" s="5">
        <f t="shared" si="37"/>
        <v>0</v>
      </c>
      <c r="I365" s="16">
        <f t="shared" si="38"/>
        <v>0</v>
      </c>
      <c r="J365" s="30"/>
    </row>
    <row r="366" spans="1:10" ht="38.25" x14ac:dyDescent="0.25">
      <c r="A366" s="3">
        <v>45776</v>
      </c>
      <c r="B366" s="3">
        <v>45805</v>
      </c>
      <c r="C366" s="4" t="s">
        <v>338</v>
      </c>
      <c r="D366" s="6" t="s">
        <v>12</v>
      </c>
      <c r="E366" s="4" t="s">
        <v>553</v>
      </c>
      <c r="F366" s="42">
        <v>3217.8</v>
      </c>
      <c r="G366" s="5">
        <v>3217.8</v>
      </c>
      <c r="H366" s="5">
        <f t="shared" si="37"/>
        <v>0</v>
      </c>
      <c r="I366" s="16">
        <f t="shared" si="38"/>
        <v>0</v>
      </c>
      <c r="J366" s="30"/>
    </row>
    <row r="367" spans="1:10" ht="38.25" x14ac:dyDescent="0.25">
      <c r="A367" s="3">
        <v>45804</v>
      </c>
      <c r="B367" s="3">
        <v>45808</v>
      </c>
      <c r="C367" s="4" t="s">
        <v>160</v>
      </c>
      <c r="D367" s="6" t="s">
        <v>12</v>
      </c>
      <c r="E367" s="4" t="s">
        <v>556</v>
      </c>
      <c r="F367" s="42">
        <v>14800</v>
      </c>
      <c r="G367" s="5">
        <v>14800</v>
      </c>
      <c r="H367" s="5">
        <f t="shared" si="37"/>
        <v>0</v>
      </c>
      <c r="I367" s="16">
        <f t="shared" si="38"/>
        <v>0</v>
      </c>
      <c r="J367" s="30"/>
    </row>
    <row r="368" spans="1:10" ht="25.5" x14ac:dyDescent="0.25">
      <c r="A368" s="3">
        <v>45078</v>
      </c>
      <c r="B368" s="3">
        <v>45808</v>
      </c>
      <c r="C368" s="4" t="s">
        <v>38</v>
      </c>
      <c r="D368" s="6" t="s">
        <v>12</v>
      </c>
      <c r="E368" s="4" t="s">
        <v>554</v>
      </c>
      <c r="F368" s="42">
        <v>3738.75</v>
      </c>
      <c r="G368" s="5">
        <v>3738.75</v>
      </c>
      <c r="H368" s="5">
        <f t="shared" si="37"/>
        <v>0</v>
      </c>
      <c r="I368" s="16">
        <f t="shared" si="38"/>
        <v>0</v>
      </c>
      <c r="J368" s="30"/>
    </row>
    <row r="369" spans="1:10" ht="38.25" x14ac:dyDescent="0.25">
      <c r="A369" s="3">
        <v>45078</v>
      </c>
      <c r="B369" s="3">
        <v>45808</v>
      </c>
      <c r="C369" s="4" t="s">
        <v>16</v>
      </c>
      <c r="D369" s="6" t="s">
        <v>12</v>
      </c>
      <c r="E369" s="4" t="s">
        <v>159</v>
      </c>
      <c r="F369" s="42">
        <v>84787.33</v>
      </c>
      <c r="G369" s="5">
        <v>84787.33</v>
      </c>
      <c r="H369" s="5">
        <f t="shared" si="37"/>
        <v>0</v>
      </c>
      <c r="I369" s="16">
        <f t="shared" si="38"/>
        <v>0</v>
      </c>
      <c r="J369" s="33" t="s">
        <v>691</v>
      </c>
    </row>
    <row r="370" spans="1:10" x14ac:dyDescent="0.25">
      <c r="A370" s="3">
        <v>45708</v>
      </c>
      <c r="B370" s="3">
        <v>45808</v>
      </c>
      <c r="C370" s="4" t="s">
        <v>383</v>
      </c>
      <c r="D370" s="6" t="s">
        <v>12</v>
      </c>
      <c r="E370" s="4" t="s">
        <v>555</v>
      </c>
      <c r="F370" s="42">
        <v>76000</v>
      </c>
      <c r="G370" s="5">
        <v>76000</v>
      </c>
      <c r="H370" s="5">
        <f t="shared" si="37"/>
        <v>0</v>
      </c>
      <c r="I370" s="16">
        <f t="shared" si="38"/>
        <v>0</v>
      </c>
      <c r="J370" s="30"/>
    </row>
    <row r="371" spans="1:10" ht="25.5" x14ac:dyDescent="0.25">
      <c r="A371" s="3">
        <v>45545</v>
      </c>
      <c r="B371" s="3">
        <v>45808</v>
      </c>
      <c r="C371" s="4" t="s">
        <v>60</v>
      </c>
      <c r="D371" s="6" t="s">
        <v>12</v>
      </c>
      <c r="E371" s="4" t="s">
        <v>231</v>
      </c>
      <c r="F371" s="42">
        <v>26400</v>
      </c>
      <c r="G371" s="5">
        <v>26400</v>
      </c>
      <c r="H371" s="5">
        <f t="shared" si="37"/>
        <v>0</v>
      </c>
      <c r="I371" s="16">
        <f t="shared" si="38"/>
        <v>0</v>
      </c>
      <c r="J371" s="30"/>
    </row>
    <row r="372" spans="1:10" x14ac:dyDescent="0.25">
      <c r="A372" s="3">
        <v>45061</v>
      </c>
      <c r="B372" s="3">
        <v>45809</v>
      </c>
      <c r="C372" s="4" t="s">
        <v>726</v>
      </c>
      <c r="D372" s="6" t="s">
        <v>12</v>
      </c>
      <c r="E372" s="4" t="s">
        <v>727</v>
      </c>
      <c r="F372" s="42">
        <v>167140</v>
      </c>
      <c r="G372" s="5">
        <v>167140</v>
      </c>
      <c r="H372" s="5">
        <f t="shared" si="37"/>
        <v>0</v>
      </c>
      <c r="I372" s="16">
        <f t="shared" si="38"/>
        <v>0</v>
      </c>
      <c r="J372" s="4"/>
    </row>
    <row r="373" spans="1:10" ht="25.5" x14ac:dyDescent="0.25">
      <c r="A373" s="3">
        <v>45811</v>
      </c>
      <c r="B373" s="3">
        <v>45812</v>
      </c>
      <c r="C373" s="4" t="s">
        <v>50</v>
      </c>
      <c r="D373" s="6" t="s">
        <v>27</v>
      </c>
      <c r="E373" s="4" t="s">
        <v>557</v>
      </c>
      <c r="F373" s="42">
        <v>1800</v>
      </c>
      <c r="G373" s="5">
        <v>1800</v>
      </c>
      <c r="H373" s="5">
        <f t="shared" si="37"/>
        <v>0</v>
      </c>
      <c r="I373" s="16">
        <f t="shared" si="38"/>
        <v>0</v>
      </c>
      <c r="J373" s="30" t="s">
        <v>677</v>
      </c>
    </row>
    <row r="374" spans="1:10" ht="25.5" x14ac:dyDescent="0.25">
      <c r="A374" s="3">
        <v>45813</v>
      </c>
      <c r="B374" s="3">
        <v>45813</v>
      </c>
      <c r="C374" s="4" t="s">
        <v>558</v>
      </c>
      <c r="D374" s="6" t="s">
        <v>27</v>
      </c>
      <c r="E374" s="4" t="s">
        <v>559</v>
      </c>
      <c r="F374" s="42">
        <v>3000</v>
      </c>
      <c r="G374" s="5">
        <v>3000</v>
      </c>
      <c r="H374" s="5">
        <f t="shared" si="37"/>
        <v>0</v>
      </c>
      <c r="I374" s="16">
        <f t="shared" si="38"/>
        <v>0</v>
      </c>
      <c r="J374" s="30" t="s">
        <v>677</v>
      </c>
    </row>
    <row r="375" spans="1:10" ht="38.25" x14ac:dyDescent="0.25">
      <c r="A375" s="3">
        <v>45784</v>
      </c>
      <c r="B375" s="3">
        <v>45814</v>
      </c>
      <c r="C375" s="4" t="s">
        <v>338</v>
      </c>
      <c r="D375" s="6" t="s">
        <v>12</v>
      </c>
      <c r="E375" s="4" t="s">
        <v>560</v>
      </c>
      <c r="F375" s="42">
        <v>2658.29</v>
      </c>
      <c r="G375" s="5">
        <v>2658.29</v>
      </c>
      <c r="H375" s="5">
        <f t="shared" si="37"/>
        <v>0</v>
      </c>
      <c r="I375" s="16">
        <f t="shared" si="38"/>
        <v>0</v>
      </c>
      <c r="J375" s="30"/>
    </row>
    <row r="376" spans="1:10" x14ac:dyDescent="0.25">
      <c r="A376" s="3">
        <v>45729</v>
      </c>
      <c r="B376" s="3">
        <v>45820</v>
      </c>
      <c r="C376" s="4" t="s">
        <v>561</v>
      </c>
      <c r="D376" s="6" t="s">
        <v>12</v>
      </c>
      <c r="E376" s="4" t="s">
        <v>562</v>
      </c>
      <c r="F376" s="42">
        <v>3056.25</v>
      </c>
      <c r="G376" s="5">
        <v>3056.25</v>
      </c>
      <c r="H376" s="5">
        <f t="shared" si="37"/>
        <v>0</v>
      </c>
      <c r="I376" s="16">
        <f t="shared" si="38"/>
        <v>0</v>
      </c>
      <c r="J376" s="30"/>
    </row>
    <row r="377" spans="1:10" x14ac:dyDescent="0.25">
      <c r="A377" s="3">
        <v>45817</v>
      </c>
      <c r="B377" s="3">
        <v>45820</v>
      </c>
      <c r="C377" s="4" t="s">
        <v>563</v>
      </c>
      <c r="D377" s="6" t="s">
        <v>27</v>
      </c>
      <c r="E377" s="4" t="s">
        <v>564</v>
      </c>
      <c r="F377" s="42">
        <v>7200</v>
      </c>
      <c r="G377" s="5">
        <v>7200</v>
      </c>
      <c r="H377" s="5">
        <f t="shared" si="37"/>
        <v>0</v>
      </c>
      <c r="I377" s="16">
        <f t="shared" si="38"/>
        <v>0</v>
      </c>
      <c r="J377" s="30" t="s">
        <v>677</v>
      </c>
    </row>
    <row r="378" spans="1:10" x14ac:dyDescent="0.25">
      <c r="A378" s="3">
        <v>45784</v>
      </c>
      <c r="B378" s="3">
        <v>45823</v>
      </c>
      <c r="C378" s="4" t="s">
        <v>566</v>
      </c>
      <c r="D378" s="6" t="s">
        <v>12</v>
      </c>
      <c r="E378" s="4" t="s">
        <v>567</v>
      </c>
      <c r="F378" s="42">
        <v>33000</v>
      </c>
      <c r="G378" s="5">
        <v>33000</v>
      </c>
      <c r="H378" s="5">
        <f t="shared" si="37"/>
        <v>0</v>
      </c>
      <c r="I378" s="16">
        <f t="shared" si="38"/>
        <v>0</v>
      </c>
      <c r="J378" s="30"/>
    </row>
    <row r="379" spans="1:10" ht="38.25" x14ac:dyDescent="0.25">
      <c r="A379" s="3">
        <v>45093</v>
      </c>
      <c r="B379" s="3">
        <v>45823</v>
      </c>
      <c r="C379" s="4" t="s">
        <v>565</v>
      </c>
      <c r="D379" s="6" t="s">
        <v>12</v>
      </c>
      <c r="E379" s="4" t="s">
        <v>159</v>
      </c>
      <c r="F379" s="42">
        <v>13210</v>
      </c>
      <c r="G379" s="5">
        <v>13210</v>
      </c>
      <c r="H379" s="5">
        <f t="shared" si="37"/>
        <v>0</v>
      </c>
      <c r="I379" s="16">
        <f t="shared" si="38"/>
        <v>0</v>
      </c>
      <c r="J379" s="30"/>
    </row>
    <row r="380" spans="1:10" ht="25.5" x14ac:dyDescent="0.25">
      <c r="A380" s="3">
        <v>45784</v>
      </c>
      <c r="B380" s="3">
        <v>45825</v>
      </c>
      <c r="C380" s="4" t="s">
        <v>568</v>
      </c>
      <c r="D380" s="6" t="s">
        <v>12</v>
      </c>
      <c r="E380" s="4" t="s">
        <v>569</v>
      </c>
      <c r="F380" s="42">
        <v>199999.91</v>
      </c>
      <c r="G380" s="5">
        <v>199999.91</v>
      </c>
      <c r="H380" s="5">
        <f t="shared" si="37"/>
        <v>0</v>
      </c>
      <c r="I380" s="16">
        <f t="shared" si="38"/>
        <v>0</v>
      </c>
      <c r="J380" s="30"/>
    </row>
    <row r="381" spans="1:10" ht="38.25" x14ac:dyDescent="0.25">
      <c r="A381" s="3">
        <v>45284</v>
      </c>
      <c r="B381" s="3">
        <v>45831</v>
      </c>
      <c r="C381" s="4" t="s">
        <v>570</v>
      </c>
      <c r="D381" s="6" t="s">
        <v>12</v>
      </c>
      <c r="E381" s="4" t="s">
        <v>159</v>
      </c>
      <c r="F381" s="42">
        <v>8525</v>
      </c>
      <c r="G381" s="5">
        <v>8525</v>
      </c>
      <c r="H381" s="5">
        <f t="shared" si="37"/>
        <v>0</v>
      </c>
      <c r="I381" s="16">
        <f t="shared" si="38"/>
        <v>0</v>
      </c>
      <c r="J381" s="30"/>
    </row>
    <row r="382" spans="1:10" x14ac:dyDescent="0.25">
      <c r="A382" s="3">
        <v>45830</v>
      </c>
      <c r="B382" s="3">
        <v>45831</v>
      </c>
      <c r="C382" s="4" t="s">
        <v>139</v>
      </c>
      <c r="D382" s="6" t="s">
        <v>12</v>
      </c>
      <c r="E382" s="4" t="s">
        <v>571</v>
      </c>
      <c r="F382" s="42">
        <v>20000</v>
      </c>
      <c r="G382" s="5">
        <v>20000</v>
      </c>
      <c r="H382" s="5">
        <f t="shared" si="37"/>
        <v>0</v>
      </c>
      <c r="I382" s="16">
        <f t="shared" si="38"/>
        <v>0</v>
      </c>
      <c r="J382" s="30"/>
    </row>
    <row r="383" spans="1:10" ht="25.5" x14ac:dyDescent="0.25">
      <c r="A383" s="3">
        <v>45549</v>
      </c>
      <c r="B383" s="3">
        <v>45838</v>
      </c>
      <c r="C383" s="4" t="s">
        <v>586</v>
      </c>
      <c r="D383" s="6" t="s">
        <v>12</v>
      </c>
      <c r="E383" s="4" t="s">
        <v>587</v>
      </c>
      <c r="F383" s="4" t="s">
        <v>581</v>
      </c>
      <c r="G383" s="5">
        <v>13345</v>
      </c>
      <c r="H383" s="5">
        <v>0</v>
      </c>
      <c r="I383" s="16">
        <v>0</v>
      </c>
      <c r="J383" s="30"/>
    </row>
    <row r="384" spans="1:10" ht="25.5" x14ac:dyDescent="0.25">
      <c r="A384" s="3">
        <v>45413</v>
      </c>
      <c r="B384" s="3">
        <v>45838</v>
      </c>
      <c r="C384" s="4" t="s">
        <v>382</v>
      </c>
      <c r="D384" s="6" t="s">
        <v>12</v>
      </c>
      <c r="E384" s="4" t="s">
        <v>231</v>
      </c>
      <c r="F384" s="42">
        <v>12000</v>
      </c>
      <c r="G384" s="5">
        <v>12000</v>
      </c>
      <c r="H384" s="5">
        <f t="shared" ref="H384:H389" si="41">(F384-G384)</f>
        <v>0</v>
      </c>
      <c r="I384" s="16">
        <f>+H384/F384</f>
        <v>0</v>
      </c>
      <c r="J384" s="30"/>
    </row>
    <row r="385" spans="1:10" ht="25.5" x14ac:dyDescent="0.25">
      <c r="A385" s="3">
        <v>45481</v>
      </c>
      <c r="B385" s="3">
        <v>45838</v>
      </c>
      <c r="C385" s="4" t="s">
        <v>211</v>
      </c>
      <c r="D385" s="6" t="s">
        <v>12</v>
      </c>
      <c r="E385" s="4" t="s">
        <v>577</v>
      </c>
      <c r="F385" s="42">
        <v>30000</v>
      </c>
      <c r="G385" s="5">
        <v>30000</v>
      </c>
      <c r="H385" s="5">
        <f t="shared" si="41"/>
        <v>0</v>
      </c>
      <c r="I385" s="16">
        <f>+H385/F385</f>
        <v>0</v>
      </c>
      <c r="J385" s="30"/>
    </row>
    <row r="386" spans="1:10" ht="25.5" x14ac:dyDescent="0.25">
      <c r="A386" s="3">
        <v>45481</v>
      </c>
      <c r="B386" s="3">
        <v>45838</v>
      </c>
      <c r="C386" s="4" t="s">
        <v>247</v>
      </c>
      <c r="D386" s="6" t="s">
        <v>12</v>
      </c>
      <c r="E386" s="4" t="s">
        <v>577</v>
      </c>
      <c r="F386" s="42">
        <v>30000</v>
      </c>
      <c r="G386" s="5">
        <v>30000</v>
      </c>
      <c r="H386" s="5">
        <f t="shared" si="41"/>
        <v>0</v>
      </c>
      <c r="I386" s="16">
        <f>+H386/F386</f>
        <v>0</v>
      </c>
      <c r="J386" s="30"/>
    </row>
    <row r="387" spans="1:10" ht="25.5" x14ac:dyDescent="0.25">
      <c r="A387" s="3">
        <v>45481</v>
      </c>
      <c r="B387" s="3">
        <v>45838</v>
      </c>
      <c r="C387" s="4" t="s">
        <v>213</v>
      </c>
      <c r="D387" s="6" t="s">
        <v>12</v>
      </c>
      <c r="E387" s="4" t="s">
        <v>578</v>
      </c>
      <c r="F387" s="42">
        <v>30000</v>
      </c>
      <c r="G387" s="5">
        <v>30000</v>
      </c>
      <c r="H387" s="5">
        <f t="shared" si="41"/>
        <v>0</v>
      </c>
      <c r="I387" s="16">
        <f>+H387/F387</f>
        <v>0</v>
      </c>
      <c r="J387" s="30"/>
    </row>
    <row r="388" spans="1:10" ht="25.5" x14ac:dyDescent="0.25">
      <c r="A388" s="3">
        <v>45474</v>
      </c>
      <c r="B388" s="3">
        <v>45838</v>
      </c>
      <c r="C388" s="4" t="s">
        <v>573</v>
      </c>
      <c r="D388" s="6" t="s">
        <v>27</v>
      </c>
      <c r="E388" s="4" t="s">
        <v>574</v>
      </c>
      <c r="F388" s="42">
        <v>0</v>
      </c>
      <c r="G388" s="5">
        <v>0</v>
      </c>
      <c r="H388" s="5">
        <f t="shared" si="41"/>
        <v>0</v>
      </c>
      <c r="I388" s="16">
        <f>IFERROR(H388/F388,0)</f>
        <v>0</v>
      </c>
      <c r="J388" s="30" t="s">
        <v>692</v>
      </c>
    </row>
    <row r="389" spans="1:10" ht="25.5" x14ac:dyDescent="0.25">
      <c r="A389" s="3">
        <v>45474</v>
      </c>
      <c r="B389" s="3">
        <v>45838</v>
      </c>
      <c r="C389" s="4" t="s">
        <v>206</v>
      </c>
      <c r="D389" s="6" t="s">
        <v>12</v>
      </c>
      <c r="E389" s="4" t="s">
        <v>575</v>
      </c>
      <c r="F389" s="42">
        <v>73500</v>
      </c>
      <c r="G389" s="5">
        <v>73500</v>
      </c>
      <c r="H389" s="5">
        <f t="shared" si="41"/>
        <v>0</v>
      </c>
      <c r="I389" s="16">
        <f>+H389/F389</f>
        <v>0</v>
      </c>
      <c r="J389" s="30"/>
    </row>
    <row r="390" spans="1:10" ht="25.5" x14ac:dyDescent="0.25">
      <c r="A390" s="3">
        <v>45536</v>
      </c>
      <c r="B390" s="3">
        <v>45838</v>
      </c>
      <c r="C390" s="4" t="s">
        <v>132</v>
      </c>
      <c r="D390" s="6" t="s">
        <v>12</v>
      </c>
      <c r="E390" s="4" t="s">
        <v>580</v>
      </c>
      <c r="F390" s="4" t="s">
        <v>581</v>
      </c>
      <c r="G390" s="5">
        <v>14000</v>
      </c>
      <c r="H390" s="5">
        <v>0</v>
      </c>
      <c r="I390" s="16">
        <v>0</v>
      </c>
      <c r="J390" s="30"/>
    </row>
    <row r="391" spans="1:10" ht="25.5" x14ac:dyDescent="0.25">
      <c r="A391" s="3">
        <v>44785</v>
      </c>
      <c r="B391" s="3">
        <v>45838</v>
      </c>
      <c r="C391" s="4" t="s">
        <v>38</v>
      </c>
      <c r="D391" s="6" t="s">
        <v>12</v>
      </c>
      <c r="E391" s="4" t="s">
        <v>572</v>
      </c>
      <c r="F391" s="42">
        <v>750000.3</v>
      </c>
      <c r="G391" s="5">
        <v>750000.3</v>
      </c>
      <c r="H391" s="5">
        <f>(F391-G391)</f>
        <v>0</v>
      </c>
      <c r="I391" s="16">
        <f>+H391/F391</f>
        <v>0</v>
      </c>
      <c r="J391" s="30"/>
    </row>
    <row r="392" spans="1:10" ht="38.25" x14ac:dyDescent="0.25">
      <c r="A392" s="3">
        <v>45536</v>
      </c>
      <c r="B392" s="3">
        <v>45838</v>
      </c>
      <c r="C392" s="4" t="s">
        <v>582</v>
      </c>
      <c r="D392" s="6" t="s">
        <v>12</v>
      </c>
      <c r="E392" s="4" t="s">
        <v>583</v>
      </c>
      <c r="F392" s="42">
        <v>0</v>
      </c>
      <c r="G392" s="5">
        <v>2000</v>
      </c>
      <c r="H392" s="5">
        <f>(F392-G392)</f>
        <v>-2000</v>
      </c>
      <c r="I392" s="16">
        <f>IFERROR(+H392/F392,0)</f>
        <v>0</v>
      </c>
      <c r="J392" s="30" t="s">
        <v>693</v>
      </c>
    </row>
    <row r="393" spans="1:10" ht="25.5" x14ac:dyDescent="0.25">
      <c r="A393" s="3">
        <v>45548</v>
      </c>
      <c r="B393" s="3">
        <v>45838</v>
      </c>
      <c r="C393" s="4" t="s">
        <v>584</v>
      </c>
      <c r="D393" s="6" t="s">
        <v>12</v>
      </c>
      <c r="E393" s="4" t="s">
        <v>585</v>
      </c>
      <c r="F393" s="4" t="s">
        <v>581</v>
      </c>
      <c r="G393" s="5">
        <v>37500</v>
      </c>
      <c r="H393" s="5">
        <v>0</v>
      </c>
      <c r="I393" s="16">
        <v>0</v>
      </c>
      <c r="J393" s="30"/>
    </row>
    <row r="394" spans="1:10" x14ac:dyDescent="0.25">
      <c r="A394" s="3">
        <v>45658</v>
      </c>
      <c r="B394" s="3">
        <v>45838</v>
      </c>
      <c r="C394" s="4" t="s">
        <v>418</v>
      </c>
      <c r="D394" s="6" t="s">
        <v>12</v>
      </c>
      <c r="E394" s="4" t="s">
        <v>588</v>
      </c>
      <c r="F394" s="42">
        <v>3475</v>
      </c>
      <c r="G394" s="5">
        <v>3475</v>
      </c>
      <c r="H394" s="5">
        <f>(F394-G394)</f>
        <v>0</v>
      </c>
      <c r="I394" s="16">
        <f t="shared" ref="I394:I403" si="42">+H394/F394</f>
        <v>0</v>
      </c>
      <c r="J394" s="30"/>
    </row>
    <row r="395" spans="1:10" ht="25.5" x14ac:dyDescent="0.25">
      <c r="A395" s="3">
        <v>45481</v>
      </c>
      <c r="B395" s="3">
        <v>45838</v>
      </c>
      <c r="C395" s="4" t="s">
        <v>579</v>
      </c>
      <c r="D395" s="6" t="s">
        <v>12</v>
      </c>
      <c r="E395" s="4" t="s">
        <v>578</v>
      </c>
      <c r="F395" s="42">
        <v>30000</v>
      </c>
      <c r="G395" s="5">
        <v>30000</v>
      </c>
      <c r="H395" s="5">
        <f>(F395-G395)</f>
        <v>0</v>
      </c>
      <c r="I395" s="16">
        <f t="shared" si="42"/>
        <v>0</v>
      </c>
      <c r="J395" s="30"/>
    </row>
    <row r="396" spans="1:10" ht="25.5" x14ac:dyDescent="0.25">
      <c r="A396" s="3">
        <v>45488</v>
      </c>
      <c r="B396" s="3">
        <v>45838</v>
      </c>
      <c r="C396" s="4" t="s">
        <v>220</v>
      </c>
      <c r="D396" s="6" t="s">
        <v>12</v>
      </c>
      <c r="E396" s="4" t="s">
        <v>231</v>
      </c>
      <c r="F396" s="42">
        <v>60941.63</v>
      </c>
      <c r="G396" s="5">
        <v>60941.63</v>
      </c>
      <c r="H396" s="5">
        <f>(F396-G396)</f>
        <v>0</v>
      </c>
      <c r="I396" s="16">
        <f t="shared" si="42"/>
        <v>0</v>
      </c>
      <c r="J396" s="30"/>
    </row>
    <row r="397" spans="1:10" ht="25.5" x14ac:dyDescent="0.25">
      <c r="A397" s="3">
        <v>45474</v>
      </c>
      <c r="B397" s="3">
        <v>45838</v>
      </c>
      <c r="C397" s="4" t="s">
        <v>576</v>
      </c>
      <c r="D397" s="6" t="s">
        <v>12</v>
      </c>
      <c r="E397" s="4" t="s">
        <v>231</v>
      </c>
      <c r="F397" s="42">
        <v>1000</v>
      </c>
      <c r="G397" s="5">
        <v>1000</v>
      </c>
      <c r="H397" s="5">
        <f>(F397-G397)</f>
        <v>0</v>
      </c>
      <c r="I397" s="16">
        <f t="shared" si="42"/>
        <v>0</v>
      </c>
      <c r="J397" s="30"/>
    </row>
    <row r="398" spans="1:10" ht="25.5" x14ac:dyDescent="0.25">
      <c r="A398" s="3">
        <v>45793</v>
      </c>
      <c r="B398" s="3">
        <v>45840</v>
      </c>
      <c r="C398" s="4" t="s">
        <v>589</v>
      </c>
      <c r="D398" s="6" t="s">
        <v>156</v>
      </c>
      <c r="E398" s="4" t="s">
        <v>590</v>
      </c>
      <c r="F398" s="42">
        <v>3200</v>
      </c>
      <c r="G398" s="5">
        <v>3200</v>
      </c>
      <c r="H398" s="5">
        <f>(F398-G398)</f>
        <v>0</v>
      </c>
      <c r="I398" s="16">
        <f t="shared" si="42"/>
        <v>0</v>
      </c>
      <c r="J398" s="30"/>
    </row>
    <row r="399" spans="1:10" ht="25.5" x14ac:dyDescent="0.25">
      <c r="A399" s="3">
        <v>45714</v>
      </c>
      <c r="B399" s="3">
        <v>45844</v>
      </c>
      <c r="C399" s="4" t="s">
        <v>38</v>
      </c>
      <c r="D399" s="6" t="s">
        <v>12</v>
      </c>
      <c r="E399" s="4" t="s">
        <v>591</v>
      </c>
      <c r="F399" s="42">
        <v>200750</v>
      </c>
      <c r="G399" s="5">
        <v>200750</v>
      </c>
      <c r="H399" s="5">
        <v>0</v>
      </c>
      <c r="I399" s="16"/>
      <c r="J399" s="30"/>
    </row>
    <row r="400" spans="1:10" ht="38.25" x14ac:dyDescent="0.25">
      <c r="A400" s="3">
        <v>45834</v>
      </c>
      <c r="B400" s="3">
        <v>45844</v>
      </c>
      <c r="C400" s="4" t="s">
        <v>592</v>
      </c>
      <c r="D400" s="6" t="s">
        <v>12</v>
      </c>
      <c r="E400" s="4" t="s">
        <v>593</v>
      </c>
      <c r="F400" s="42">
        <v>19000</v>
      </c>
      <c r="G400" s="5">
        <v>19000</v>
      </c>
      <c r="H400" s="5">
        <f>(F400-G400)</f>
        <v>0</v>
      </c>
      <c r="I400" s="16">
        <f t="shared" si="42"/>
        <v>0</v>
      </c>
      <c r="J400" s="30"/>
    </row>
    <row r="401" spans="1:10" ht="25.5" x14ac:dyDescent="0.25">
      <c r="A401" s="3">
        <v>45785</v>
      </c>
      <c r="B401" s="3">
        <v>45845</v>
      </c>
      <c r="C401" s="4" t="s">
        <v>155</v>
      </c>
      <c r="D401" s="6" t="s">
        <v>156</v>
      </c>
      <c r="E401" s="4" t="s">
        <v>594</v>
      </c>
      <c r="F401" s="42">
        <v>14662.99</v>
      </c>
      <c r="G401" s="5">
        <v>14662.99</v>
      </c>
      <c r="H401" s="5">
        <f>(F401-G401)</f>
        <v>0</v>
      </c>
      <c r="I401" s="16">
        <f t="shared" si="42"/>
        <v>0</v>
      </c>
      <c r="J401" s="30"/>
    </row>
    <row r="402" spans="1:10" ht="25.5" x14ac:dyDescent="0.25">
      <c r="A402" s="3">
        <v>45786</v>
      </c>
      <c r="B402" s="3">
        <v>45846</v>
      </c>
      <c r="C402" s="4" t="s">
        <v>595</v>
      </c>
      <c r="D402" s="6" t="s">
        <v>12</v>
      </c>
      <c r="E402" s="4" t="s">
        <v>596</v>
      </c>
      <c r="F402" s="42">
        <v>20377.5</v>
      </c>
      <c r="G402" s="5">
        <v>20377.5</v>
      </c>
      <c r="H402" s="5">
        <f>(F402-G402)</f>
        <v>0</v>
      </c>
      <c r="I402" s="16">
        <f t="shared" si="42"/>
        <v>0</v>
      </c>
      <c r="J402" s="30"/>
    </row>
    <row r="403" spans="1:10" x14ac:dyDescent="0.25">
      <c r="A403" s="3">
        <v>45850</v>
      </c>
      <c r="B403" s="3">
        <v>45851</v>
      </c>
      <c r="C403" s="4" t="s">
        <v>124</v>
      </c>
      <c r="D403" s="6" t="s">
        <v>12</v>
      </c>
      <c r="E403" s="4" t="s">
        <v>597</v>
      </c>
      <c r="F403" s="42">
        <v>27000</v>
      </c>
      <c r="G403" s="5">
        <v>27000</v>
      </c>
      <c r="H403" s="5">
        <f>(F403-G403)</f>
        <v>0</v>
      </c>
      <c r="I403" s="16">
        <f t="shared" si="42"/>
        <v>0</v>
      </c>
      <c r="J403" s="30"/>
    </row>
    <row r="404" spans="1:10" ht="25.5" x14ac:dyDescent="0.25">
      <c r="A404" s="3">
        <v>44396</v>
      </c>
      <c r="B404" s="3">
        <v>45856</v>
      </c>
      <c r="C404" s="4" t="s">
        <v>598</v>
      </c>
      <c r="D404" s="6" t="s">
        <v>12</v>
      </c>
      <c r="E404" s="4" t="s">
        <v>599</v>
      </c>
      <c r="F404" s="4" t="s">
        <v>175</v>
      </c>
      <c r="G404" s="5">
        <v>289042.17999999988</v>
      </c>
      <c r="H404" s="5">
        <v>0</v>
      </c>
      <c r="I404" s="16">
        <v>0</v>
      </c>
      <c r="J404" s="30" t="s">
        <v>715</v>
      </c>
    </row>
    <row r="405" spans="1:10" ht="38.25" x14ac:dyDescent="0.25">
      <c r="A405" s="3">
        <v>45841</v>
      </c>
      <c r="B405" s="3">
        <v>45857</v>
      </c>
      <c r="C405" s="4" t="s">
        <v>551</v>
      </c>
      <c r="D405" s="6" t="s">
        <v>12</v>
      </c>
      <c r="E405" s="4" t="s">
        <v>600</v>
      </c>
      <c r="F405" s="42">
        <v>24000</v>
      </c>
      <c r="G405" s="5">
        <v>24000</v>
      </c>
      <c r="H405" s="5">
        <f>(F405-G405)</f>
        <v>0</v>
      </c>
      <c r="I405" s="16">
        <f>+H405/F405</f>
        <v>0</v>
      </c>
      <c r="J405" s="30"/>
    </row>
    <row r="406" spans="1:10" x14ac:dyDescent="0.25">
      <c r="A406" s="3">
        <v>45772</v>
      </c>
      <c r="B406" s="3">
        <v>45862</v>
      </c>
      <c r="C406" s="4" t="s">
        <v>536</v>
      </c>
      <c r="D406" s="6" t="s">
        <v>27</v>
      </c>
      <c r="E406" s="4" t="s">
        <v>601</v>
      </c>
      <c r="F406" s="42">
        <v>5150</v>
      </c>
      <c r="G406" s="5">
        <v>0</v>
      </c>
      <c r="H406" s="5">
        <f>(F406-G406)</f>
        <v>5150</v>
      </c>
      <c r="I406" s="16">
        <f>+H406/F406</f>
        <v>1</v>
      </c>
      <c r="J406" s="30" t="s">
        <v>815</v>
      </c>
    </row>
    <row r="407" spans="1:10" x14ac:dyDescent="0.25">
      <c r="A407" s="3">
        <v>45865</v>
      </c>
      <c r="B407" s="3">
        <v>45866</v>
      </c>
      <c r="C407" s="4" t="s">
        <v>242</v>
      </c>
      <c r="D407" s="6" t="s">
        <v>12</v>
      </c>
      <c r="E407" s="4" t="s">
        <v>602</v>
      </c>
      <c r="F407" s="42">
        <v>20000</v>
      </c>
      <c r="G407" s="5">
        <v>20000</v>
      </c>
      <c r="H407" s="5">
        <f>(F407-G407)</f>
        <v>0</v>
      </c>
      <c r="I407" s="16">
        <f>+H407/F407</f>
        <v>0</v>
      </c>
      <c r="J407" s="30"/>
    </row>
    <row r="408" spans="1:10" ht="38.25" x14ac:dyDescent="0.25">
      <c r="A408" s="3">
        <v>45139</v>
      </c>
      <c r="B408" s="3">
        <v>45869</v>
      </c>
      <c r="C408" s="4" t="s">
        <v>604</v>
      </c>
      <c r="D408" s="6" t="s">
        <v>12</v>
      </c>
      <c r="E408" s="4" t="s">
        <v>159</v>
      </c>
      <c r="F408" s="42">
        <v>5608</v>
      </c>
      <c r="G408" s="5">
        <v>5608</v>
      </c>
      <c r="H408" s="5">
        <f>(F408-G408)</f>
        <v>0</v>
      </c>
      <c r="I408" s="16">
        <f>+H408/F408</f>
        <v>0</v>
      </c>
      <c r="J408" s="30"/>
    </row>
    <row r="409" spans="1:10" ht="25.5" x14ac:dyDescent="0.25">
      <c r="A409" s="3">
        <v>44409</v>
      </c>
      <c r="B409" s="3">
        <v>45869</v>
      </c>
      <c r="C409" s="4" t="s">
        <v>598</v>
      </c>
      <c r="D409" s="6" t="s">
        <v>12</v>
      </c>
      <c r="E409" s="4" t="s">
        <v>603</v>
      </c>
      <c r="F409" s="4" t="s">
        <v>175</v>
      </c>
      <c r="G409" s="5">
        <v>23232.55</v>
      </c>
      <c r="H409" s="5">
        <v>0</v>
      </c>
      <c r="I409" s="16">
        <v>0</v>
      </c>
      <c r="J409" s="30"/>
    </row>
    <row r="410" spans="1:10" ht="38.25" x14ac:dyDescent="0.25">
      <c r="A410" s="7">
        <v>44410</v>
      </c>
      <c r="B410" s="7">
        <v>45870</v>
      </c>
      <c r="C410" s="8" t="s">
        <v>605</v>
      </c>
      <c r="D410" s="10" t="s">
        <v>12</v>
      </c>
      <c r="E410" s="8" t="s">
        <v>606</v>
      </c>
      <c r="F410" s="48" t="s">
        <v>175</v>
      </c>
      <c r="G410" s="20">
        <v>967.41</v>
      </c>
      <c r="H410" s="20">
        <v>0</v>
      </c>
      <c r="I410" s="21">
        <v>0</v>
      </c>
      <c r="J410" s="32"/>
    </row>
    <row r="411" spans="1:10" ht="38.25" x14ac:dyDescent="0.25">
      <c r="A411" s="3">
        <v>45842</v>
      </c>
      <c r="B411" s="3">
        <v>45878</v>
      </c>
      <c r="C411" s="4" t="s">
        <v>439</v>
      </c>
      <c r="D411" s="6" t="s">
        <v>12</v>
      </c>
      <c r="E411" s="4" t="s">
        <v>607</v>
      </c>
      <c r="F411" s="42">
        <v>7500</v>
      </c>
      <c r="G411" s="5">
        <v>7500</v>
      </c>
      <c r="H411" s="5">
        <f t="shared" ref="H411:H425" si="43">(F411-G411)</f>
        <v>0</v>
      </c>
      <c r="I411" s="16">
        <f t="shared" ref="I411:I425" si="44">+H411/F411</f>
        <v>0</v>
      </c>
      <c r="J411" s="30"/>
    </row>
    <row r="412" spans="1:10" x14ac:dyDescent="0.25">
      <c r="A412" s="3">
        <v>45814</v>
      </c>
      <c r="B412" s="3">
        <v>45879</v>
      </c>
      <c r="C412" s="4" t="s">
        <v>452</v>
      </c>
      <c r="D412" s="6" t="s">
        <v>156</v>
      </c>
      <c r="E412" s="4" t="s">
        <v>453</v>
      </c>
      <c r="F412" s="42">
        <v>2700</v>
      </c>
      <c r="G412" s="5">
        <v>2700</v>
      </c>
      <c r="H412" s="5">
        <f t="shared" si="43"/>
        <v>0</v>
      </c>
      <c r="I412" s="16">
        <f t="shared" si="44"/>
        <v>0</v>
      </c>
      <c r="J412" s="30"/>
    </row>
    <row r="413" spans="1:10" ht="114.75" x14ac:dyDescent="0.25">
      <c r="A413" s="3">
        <v>45753</v>
      </c>
      <c r="B413" s="3">
        <v>45879</v>
      </c>
      <c r="C413" s="4" t="s">
        <v>124</v>
      </c>
      <c r="D413" s="6" t="s">
        <v>12</v>
      </c>
      <c r="E413" s="4" t="s">
        <v>608</v>
      </c>
      <c r="F413" s="42">
        <v>152000</v>
      </c>
      <c r="G413" s="5">
        <v>152000</v>
      </c>
      <c r="H413" s="5">
        <f t="shared" si="43"/>
        <v>0</v>
      </c>
      <c r="I413" s="16">
        <f t="shared" si="44"/>
        <v>0</v>
      </c>
      <c r="J413" s="30"/>
    </row>
    <row r="414" spans="1:10" x14ac:dyDescent="0.25">
      <c r="A414" s="3">
        <v>45879</v>
      </c>
      <c r="B414" s="3">
        <v>45880</v>
      </c>
      <c r="C414" s="4" t="s">
        <v>149</v>
      </c>
      <c r="D414" s="6" t="s">
        <v>12</v>
      </c>
      <c r="E414" s="4" t="s">
        <v>609</v>
      </c>
      <c r="F414" s="42">
        <v>24000</v>
      </c>
      <c r="G414" s="5">
        <v>24000</v>
      </c>
      <c r="H414" s="5">
        <f t="shared" si="43"/>
        <v>0</v>
      </c>
      <c r="I414" s="16">
        <f t="shared" si="44"/>
        <v>0</v>
      </c>
      <c r="J414" s="30"/>
    </row>
    <row r="415" spans="1:10" x14ac:dyDescent="0.25">
      <c r="A415" s="3">
        <v>44805</v>
      </c>
      <c r="B415" s="3">
        <v>45881</v>
      </c>
      <c r="C415" s="4" t="s">
        <v>610</v>
      </c>
      <c r="D415" s="6" t="s">
        <v>12</v>
      </c>
      <c r="E415" s="4" t="s">
        <v>611</v>
      </c>
      <c r="F415" s="42">
        <v>53590</v>
      </c>
      <c r="G415" s="5">
        <v>103440</v>
      </c>
      <c r="H415" s="5">
        <f t="shared" si="43"/>
        <v>-49850</v>
      </c>
      <c r="I415" s="16">
        <f t="shared" si="44"/>
        <v>-0.93021086023511845</v>
      </c>
      <c r="J415" s="30" t="s">
        <v>691</v>
      </c>
    </row>
    <row r="416" spans="1:10" ht="25.5" x14ac:dyDescent="0.25">
      <c r="A416" s="3">
        <v>45337</v>
      </c>
      <c r="B416" s="3">
        <v>45883</v>
      </c>
      <c r="C416" s="4" t="s">
        <v>20</v>
      </c>
      <c r="D416" s="6" t="s">
        <v>12</v>
      </c>
      <c r="E416" s="4" t="s">
        <v>231</v>
      </c>
      <c r="F416" s="42">
        <v>59808</v>
      </c>
      <c r="G416" s="5">
        <v>59808</v>
      </c>
      <c r="H416" s="5">
        <f t="shared" si="43"/>
        <v>0</v>
      </c>
      <c r="I416" s="16">
        <f t="shared" si="44"/>
        <v>0</v>
      </c>
      <c r="J416" s="30"/>
    </row>
    <row r="417" spans="1:10" ht="38.25" x14ac:dyDescent="0.25">
      <c r="A417" s="3">
        <v>45837</v>
      </c>
      <c r="B417" s="3">
        <v>45884</v>
      </c>
      <c r="C417" s="4" t="s">
        <v>70</v>
      </c>
      <c r="D417" s="6" t="s">
        <v>12</v>
      </c>
      <c r="E417" s="4" t="s">
        <v>612</v>
      </c>
      <c r="F417" s="42">
        <v>53000</v>
      </c>
      <c r="G417" s="5">
        <v>53000</v>
      </c>
      <c r="H417" s="5">
        <f t="shared" si="43"/>
        <v>0</v>
      </c>
      <c r="I417" s="16">
        <f t="shared" si="44"/>
        <v>0</v>
      </c>
      <c r="J417" s="30"/>
    </row>
    <row r="418" spans="1:10" ht="25.5" x14ac:dyDescent="0.25">
      <c r="A418" s="3">
        <v>45863</v>
      </c>
      <c r="B418" s="3">
        <v>45885</v>
      </c>
      <c r="C418" s="4" t="s">
        <v>139</v>
      </c>
      <c r="D418" s="6" t="s">
        <v>12</v>
      </c>
      <c r="E418" s="4" t="s">
        <v>613</v>
      </c>
      <c r="F418" s="42">
        <v>21000</v>
      </c>
      <c r="G418" s="5">
        <v>21000</v>
      </c>
      <c r="H418" s="5">
        <f t="shared" si="43"/>
        <v>0</v>
      </c>
      <c r="I418" s="16">
        <f t="shared" si="44"/>
        <v>0</v>
      </c>
      <c r="J418" s="30"/>
    </row>
    <row r="419" spans="1:10" ht="25.5" x14ac:dyDescent="0.25">
      <c r="A419" s="3">
        <v>45831</v>
      </c>
      <c r="B419" s="3">
        <v>45886</v>
      </c>
      <c r="C419" s="4" t="s">
        <v>391</v>
      </c>
      <c r="D419" s="6" t="s">
        <v>12</v>
      </c>
      <c r="E419" s="4" t="s">
        <v>614</v>
      </c>
      <c r="F419" s="42">
        <v>83062</v>
      </c>
      <c r="G419" s="5">
        <v>63518</v>
      </c>
      <c r="H419" s="5">
        <f t="shared" si="43"/>
        <v>19544</v>
      </c>
      <c r="I419" s="16">
        <f t="shared" si="44"/>
        <v>0.23529411764705882</v>
      </c>
      <c r="J419" s="30" t="s">
        <v>694</v>
      </c>
    </row>
    <row r="420" spans="1:10" x14ac:dyDescent="0.25">
      <c r="A420" s="3">
        <v>45890</v>
      </c>
      <c r="B420" s="3">
        <v>45891</v>
      </c>
      <c r="C420" s="4" t="s">
        <v>70</v>
      </c>
      <c r="D420" s="6" t="s">
        <v>12</v>
      </c>
      <c r="E420" s="4" t="s">
        <v>615</v>
      </c>
      <c r="F420" s="42">
        <v>38000</v>
      </c>
      <c r="G420" s="5">
        <v>38000</v>
      </c>
      <c r="H420" s="5">
        <f t="shared" si="43"/>
        <v>0</v>
      </c>
      <c r="I420" s="16">
        <f t="shared" si="44"/>
        <v>0</v>
      </c>
      <c r="J420" s="30"/>
    </row>
    <row r="421" spans="1:10" ht="25.5" x14ac:dyDescent="0.25">
      <c r="A421" s="3">
        <v>45798</v>
      </c>
      <c r="B421" s="3">
        <v>45893</v>
      </c>
      <c r="C421" s="4" t="s">
        <v>616</v>
      </c>
      <c r="D421" s="6" t="s">
        <v>12</v>
      </c>
      <c r="E421" s="4" t="s">
        <v>617</v>
      </c>
      <c r="F421" s="42">
        <v>80000</v>
      </c>
      <c r="G421" s="5">
        <v>80000</v>
      </c>
      <c r="H421" s="5">
        <f t="shared" si="43"/>
        <v>0</v>
      </c>
      <c r="I421" s="16">
        <f t="shared" si="44"/>
        <v>0</v>
      </c>
      <c r="J421" s="30"/>
    </row>
    <row r="422" spans="1:10" ht="25.5" x14ac:dyDescent="0.25">
      <c r="A422" s="3">
        <v>45892</v>
      </c>
      <c r="B422" s="3">
        <v>45893</v>
      </c>
      <c r="C422" s="4" t="s">
        <v>618</v>
      </c>
      <c r="D422" s="6" t="s">
        <v>12</v>
      </c>
      <c r="E422" s="4" t="s">
        <v>619</v>
      </c>
      <c r="F422" s="42">
        <v>27000</v>
      </c>
      <c r="G422" s="5">
        <v>27000</v>
      </c>
      <c r="H422" s="5">
        <f t="shared" si="43"/>
        <v>0</v>
      </c>
      <c r="I422" s="16">
        <f t="shared" si="44"/>
        <v>0</v>
      </c>
      <c r="J422" s="30"/>
    </row>
    <row r="423" spans="1:10" x14ac:dyDescent="0.25">
      <c r="A423" s="3">
        <v>45893</v>
      </c>
      <c r="B423" s="3">
        <v>45894</v>
      </c>
      <c r="C423" s="4" t="s">
        <v>54</v>
      </c>
      <c r="D423" s="6" t="s">
        <v>12</v>
      </c>
      <c r="E423" s="4" t="s">
        <v>620</v>
      </c>
      <c r="F423" s="42">
        <v>38000</v>
      </c>
      <c r="G423" s="5">
        <v>38000</v>
      </c>
      <c r="H423" s="5">
        <f t="shared" si="43"/>
        <v>0</v>
      </c>
      <c r="I423" s="16">
        <f t="shared" si="44"/>
        <v>0</v>
      </c>
      <c r="J423" s="30"/>
    </row>
    <row r="424" spans="1:10" x14ac:dyDescent="0.25">
      <c r="A424" s="3">
        <v>45894</v>
      </c>
      <c r="B424" s="3">
        <v>45895</v>
      </c>
      <c r="C424" s="4" t="s">
        <v>54</v>
      </c>
      <c r="D424" s="6" t="s">
        <v>12</v>
      </c>
      <c r="E424" s="4" t="s">
        <v>621</v>
      </c>
      <c r="F424" s="42">
        <v>38000</v>
      </c>
      <c r="G424" s="5">
        <v>38000</v>
      </c>
      <c r="H424" s="5">
        <f t="shared" si="43"/>
        <v>0</v>
      </c>
      <c r="I424" s="16">
        <f t="shared" si="44"/>
        <v>0</v>
      </c>
      <c r="J424" s="30"/>
    </row>
    <row r="425" spans="1:10" ht="51" x14ac:dyDescent="0.25">
      <c r="A425" s="3">
        <v>45864</v>
      </c>
      <c r="B425" s="3">
        <v>45898</v>
      </c>
      <c r="C425" s="4" t="s">
        <v>223</v>
      </c>
      <c r="D425" s="6" t="s">
        <v>12</v>
      </c>
      <c r="E425" s="4" t="s">
        <v>622</v>
      </c>
      <c r="F425" s="42">
        <v>80000</v>
      </c>
      <c r="G425" s="5">
        <v>80000</v>
      </c>
      <c r="H425" s="5">
        <f t="shared" si="43"/>
        <v>0</v>
      </c>
      <c r="I425" s="16">
        <f t="shared" si="44"/>
        <v>0</v>
      </c>
      <c r="J425" s="30"/>
    </row>
    <row r="426" spans="1:10" ht="25.5" x14ac:dyDescent="0.25">
      <c r="A426" s="3">
        <v>45292</v>
      </c>
      <c r="B426" s="3">
        <v>45900</v>
      </c>
      <c r="C426" s="4" t="s">
        <v>707</v>
      </c>
      <c r="D426" s="6" t="s">
        <v>91</v>
      </c>
      <c r="E426" s="4" t="s">
        <v>708</v>
      </c>
      <c r="F426" s="4" t="s">
        <v>93</v>
      </c>
      <c r="G426" s="5">
        <v>156763.85</v>
      </c>
      <c r="H426" s="5">
        <v>0</v>
      </c>
      <c r="I426" s="16">
        <v>0</v>
      </c>
      <c r="J426" s="30" t="s">
        <v>723</v>
      </c>
    </row>
    <row r="427" spans="1:10" ht="25.5" x14ac:dyDescent="0.25">
      <c r="A427" s="3">
        <v>45839</v>
      </c>
      <c r="B427" s="3">
        <v>45900</v>
      </c>
      <c r="C427" s="4" t="s">
        <v>155</v>
      </c>
      <c r="D427" s="6" t="s">
        <v>156</v>
      </c>
      <c r="E427" s="4" t="s">
        <v>630</v>
      </c>
      <c r="F427" s="42">
        <v>43866.61</v>
      </c>
      <c r="G427" s="5">
        <v>43866.61</v>
      </c>
      <c r="H427" s="5">
        <f>(F427-G427)</f>
        <v>0</v>
      </c>
      <c r="I427" s="16">
        <f>+H427/F427</f>
        <v>0</v>
      </c>
      <c r="J427" s="30"/>
    </row>
    <row r="428" spans="1:10" ht="38.25" x14ac:dyDescent="0.25">
      <c r="A428" s="3">
        <v>44440</v>
      </c>
      <c r="B428" s="3">
        <v>45900</v>
      </c>
      <c r="C428" s="4" t="s">
        <v>623</v>
      </c>
      <c r="D428" s="6" t="s">
        <v>12</v>
      </c>
      <c r="E428" s="4" t="s">
        <v>624</v>
      </c>
      <c r="F428" s="42">
        <v>654720</v>
      </c>
      <c r="G428" s="5">
        <v>654720</v>
      </c>
      <c r="H428" s="5">
        <f>(F428-G428)</f>
        <v>0</v>
      </c>
      <c r="I428" s="16">
        <f>+H428/F428</f>
        <v>0</v>
      </c>
      <c r="J428" s="30"/>
    </row>
    <row r="429" spans="1:10" ht="38.25" x14ac:dyDescent="0.25">
      <c r="A429" s="3">
        <v>44440</v>
      </c>
      <c r="B429" s="3">
        <v>45900</v>
      </c>
      <c r="C429" s="4" t="s">
        <v>623</v>
      </c>
      <c r="D429" s="6" t="s">
        <v>12</v>
      </c>
      <c r="E429" s="4" t="s">
        <v>625</v>
      </c>
      <c r="F429" s="42">
        <v>654720</v>
      </c>
      <c r="G429" s="5">
        <v>654720</v>
      </c>
      <c r="H429" s="5">
        <f>(F429-G429)</f>
        <v>0</v>
      </c>
      <c r="I429" s="16">
        <f>+H429/F429</f>
        <v>0</v>
      </c>
      <c r="J429" s="30"/>
    </row>
    <row r="430" spans="1:10" ht="38.25" x14ac:dyDescent="0.25">
      <c r="A430" s="3">
        <v>44440</v>
      </c>
      <c r="B430" s="3">
        <v>45900</v>
      </c>
      <c r="C430" s="4" t="s">
        <v>623</v>
      </c>
      <c r="D430" s="6" t="s">
        <v>12</v>
      </c>
      <c r="E430" s="4" t="s">
        <v>626</v>
      </c>
      <c r="F430" s="42">
        <v>272352</v>
      </c>
      <c r="G430" s="5">
        <v>272352</v>
      </c>
      <c r="H430" s="5">
        <f>(F430-G430)</f>
        <v>0</v>
      </c>
      <c r="I430" s="16">
        <f>+H430/F430</f>
        <v>0</v>
      </c>
      <c r="J430" s="30"/>
    </row>
    <row r="431" spans="1:10" ht="25.5" x14ac:dyDescent="0.25">
      <c r="A431" s="3">
        <v>45679</v>
      </c>
      <c r="B431" s="3">
        <v>45900</v>
      </c>
      <c r="C431" s="4" t="s">
        <v>230</v>
      </c>
      <c r="D431" s="6" t="s">
        <v>12</v>
      </c>
      <c r="E431" s="4" t="s">
        <v>231</v>
      </c>
      <c r="F431" s="42">
        <v>23500</v>
      </c>
      <c r="G431" s="5">
        <v>23500</v>
      </c>
      <c r="H431" s="5">
        <f>(F431-G431)</f>
        <v>0</v>
      </c>
      <c r="I431" s="16">
        <f>+H431/F431</f>
        <v>0</v>
      </c>
      <c r="J431" s="30"/>
    </row>
    <row r="432" spans="1:10" ht="25.5" x14ac:dyDescent="0.25">
      <c r="A432" s="3">
        <v>45383</v>
      </c>
      <c r="B432" s="3">
        <v>45900</v>
      </c>
      <c r="C432" s="4" t="s">
        <v>90</v>
      </c>
      <c r="D432" s="6" t="s">
        <v>91</v>
      </c>
      <c r="E432" s="4" t="s">
        <v>709</v>
      </c>
      <c r="F432" s="4" t="s">
        <v>93</v>
      </c>
      <c r="G432" s="5">
        <v>172223.79</v>
      </c>
      <c r="H432" s="5">
        <v>0</v>
      </c>
      <c r="I432" s="16">
        <v>0</v>
      </c>
      <c r="J432" s="30" t="s">
        <v>723</v>
      </c>
    </row>
    <row r="433" spans="1:10" ht="25.5" x14ac:dyDescent="0.25">
      <c r="A433" s="3">
        <v>44440</v>
      </c>
      <c r="B433" s="3">
        <v>45900</v>
      </c>
      <c r="C433" s="4" t="s">
        <v>282</v>
      </c>
      <c r="D433" s="6" t="s">
        <v>12</v>
      </c>
      <c r="E433" s="4" t="s">
        <v>627</v>
      </c>
      <c r="F433" s="42">
        <v>617390.62</v>
      </c>
      <c r="G433" s="5">
        <v>617390.62</v>
      </c>
      <c r="H433" s="5">
        <f t="shared" ref="H433:H444" si="45">(F433-G433)</f>
        <v>0</v>
      </c>
      <c r="I433" s="16">
        <f>+H433/F433</f>
        <v>0</v>
      </c>
      <c r="J433" s="30"/>
    </row>
    <row r="434" spans="1:10" x14ac:dyDescent="0.25">
      <c r="A434" s="3">
        <v>45899</v>
      </c>
      <c r="B434" s="3">
        <v>45900</v>
      </c>
      <c r="C434" s="4" t="s">
        <v>498</v>
      </c>
      <c r="D434" s="6" t="s">
        <v>12</v>
      </c>
      <c r="E434" s="4" t="s">
        <v>631</v>
      </c>
      <c r="F434" s="42">
        <v>26000</v>
      </c>
      <c r="G434" s="5">
        <v>26000</v>
      </c>
      <c r="H434" s="5">
        <f t="shared" si="45"/>
        <v>0</v>
      </c>
      <c r="I434" s="16">
        <f>IFERROR(+H434/F434,0)</f>
        <v>0</v>
      </c>
      <c r="J434" s="30" t="s">
        <v>695</v>
      </c>
    </row>
    <row r="435" spans="1:10" ht="38.25" x14ac:dyDescent="0.25">
      <c r="A435" s="3">
        <v>44440</v>
      </c>
      <c r="B435" s="3">
        <v>45900</v>
      </c>
      <c r="C435" s="4" t="s">
        <v>628</v>
      </c>
      <c r="D435" s="6" t="s">
        <v>12</v>
      </c>
      <c r="E435" s="4" t="s">
        <v>629</v>
      </c>
      <c r="F435" s="42">
        <v>654720</v>
      </c>
      <c r="G435" s="5">
        <v>654720</v>
      </c>
      <c r="H435" s="5">
        <f t="shared" si="45"/>
        <v>0</v>
      </c>
      <c r="I435" s="16">
        <f>+H435/F435</f>
        <v>0</v>
      </c>
      <c r="J435" s="30"/>
    </row>
    <row r="436" spans="1:10" ht="25.5" x14ac:dyDescent="0.25">
      <c r="A436" s="3">
        <v>44447</v>
      </c>
      <c r="B436" s="3">
        <v>45907</v>
      </c>
      <c r="C436" s="4" t="s">
        <v>632</v>
      </c>
      <c r="D436" s="6" t="s">
        <v>12</v>
      </c>
      <c r="E436" s="4" t="s">
        <v>633</v>
      </c>
      <c r="F436" s="42">
        <v>911794.38</v>
      </c>
      <c r="G436" s="5">
        <v>911794.38</v>
      </c>
      <c r="H436" s="5">
        <f t="shared" si="45"/>
        <v>0</v>
      </c>
      <c r="I436" s="16">
        <f t="shared" ref="I436:I464" si="46">IFERROR(+H436/F436,0)</f>
        <v>0</v>
      </c>
      <c r="J436" s="30"/>
    </row>
    <row r="437" spans="1:10" ht="25.5" x14ac:dyDescent="0.25">
      <c r="A437" s="3">
        <v>45890</v>
      </c>
      <c r="B437" s="3">
        <v>45907</v>
      </c>
      <c r="C437" s="4" t="s">
        <v>634</v>
      </c>
      <c r="D437" s="6" t="s">
        <v>12</v>
      </c>
      <c r="E437" s="4" t="s">
        <v>635</v>
      </c>
      <c r="F437" s="42">
        <v>24000</v>
      </c>
      <c r="G437" s="5">
        <v>24000</v>
      </c>
      <c r="H437" s="5">
        <f t="shared" si="45"/>
        <v>0</v>
      </c>
      <c r="I437" s="16">
        <f t="shared" si="46"/>
        <v>0</v>
      </c>
      <c r="J437" s="30"/>
    </row>
    <row r="438" spans="1:10" ht="38.25" x14ac:dyDescent="0.25">
      <c r="A438" s="3">
        <v>45862</v>
      </c>
      <c r="B438" s="3">
        <v>45909</v>
      </c>
      <c r="C438" s="4" t="s">
        <v>293</v>
      </c>
      <c r="D438" s="6" t="s">
        <v>12</v>
      </c>
      <c r="E438" s="4" t="s">
        <v>636</v>
      </c>
      <c r="F438" s="42">
        <v>36000</v>
      </c>
      <c r="G438" s="5">
        <v>36000</v>
      </c>
      <c r="H438" s="5">
        <f t="shared" si="45"/>
        <v>0</v>
      </c>
      <c r="I438" s="16">
        <f t="shared" si="46"/>
        <v>0</v>
      </c>
      <c r="J438" s="30" t="s">
        <v>696</v>
      </c>
    </row>
    <row r="439" spans="1:10" ht="191.25" x14ac:dyDescent="0.25">
      <c r="A439" s="3">
        <v>45873</v>
      </c>
      <c r="B439" s="3">
        <v>45911</v>
      </c>
      <c r="C439" s="4" t="s">
        <v>46</v>
      </c>
      <c r="D439" s="6" t="s">
        <v>12</v>
      </c>
      <c r="E439" s="4" t="s">
        <v>637</v>
      </c>
      <c r="F439" s="42">
        <v>126000</v>
      </c>
      <c r="G439" s="5">
        <v>126000</v>
      </c>
      <c r="H439" s="5">
        <f t="shared" si="45"/>
        <v>0</v>
      </c>
      <c r="I439" s="16">
        <f t="shared" si="46"/>
        <v>0</v>
      </c>
      <c r="J439" s="30" t="s">
        <v>695</v>
      </c>
    </row>
    <row r="440" spans="1:10" ht="25.5" x14ac:dyDescent="0.25">
      <c r="A440" s="3">
        <v>45184</v>
      </c>
      <c r="B440" s="3">
        <v>45914</v>
      </c>
      <c r="C440" s="4" t="s">
        <v>378</v>
      </c>
      <c r="D440" s="6" t="s">
        <v>12</v>
      </c>
      <c r="E440" s="4" t="s">
        <v>231</v>
      </c>
      <c r="F440" s="42">
        <v>8475</v>
      </c>
      <c r="G440" s="5">
        <v>8475</v>
      </c>
      <c r="H440" s="5">
        <f t="shared" si="45"/>
        <v>0</v>
      </c>
      <c r="I440" s="16">
        <f t="shared" si="46"/>
        <v>0</v>
      </c>
      <c r="J440" s="30"/>
    </row>
    <row r="441" spans="1:10" ht="25.5" x14ac:dyDescent="0.25">
      <c r="A441" s="7">
        <v>45912</v>
      </c>
      <c r="B441" s="7">
        <v>45914</v>
      </c>
      <c r="C441" s="8" t="s">
        <v>640</v>
      </c>
      <c r="D441" s="10" t="s">
        <v>12</v>
      </c>
      <c r="E441" s="8" t="s">
        <v>641</v>
      </c>
      <c r="F441" s="47">
        <v>3459</v>
      </c>
      <c r="G441" s="20">
        <v>3459</v>
      </c>
      <c r="H441" s="20">
        <f t="shared" si="45"/>
        <v>0</v>
      </c>
      <c r="I441" s="21">
        <f t="shared" si="46"/>
        <v>0</v>
      </c>
      <c r="J441" s="32"/>
    </row>
    <row r="442" spans="1:10" x14ac:dyDescent="0.25">
      <c r="A442" s="3">
        <v>45894</v>
      </c>
      <c r="B442" s="3">
        <v>45914</v>
      </c>
      <c r="C442" s="4" t="s">
        <v>638</v>
      </c>
      <c r="D442" s="6" t="s">
        <v>12</v>
      </c>
      <c r="E442" s="4" t="s">
        <v>639</v>
      </c>
      <c r="F442" s="42">
        <v>20000</v>
      </c>
      <c r="G442" s="5">
        <v>20000</v>
      </c>
      <c r="H442" s="5">
        <f t="shared" si="45"/>
        <v>0</v>
      </c>
      <c r="I442" s="16">
        <f t="shared" si="46"/>
        <v>0</v>
      </c>
      <c r="J442" s="30" t="s">
        <v>861</v>
      </c>
    </row>
    <row r="443" spans="1:10" ht="38.25" x14ac:dyDescent="0.25">
      <c r="A443" s="3">
        <v>45862</v>
      </c>
      <c r="B443" s="3">
        <v>45915</v>
      </c>
      <c r="C443" s="4" t="s">
        <v>293</v>
      </c>
      <c r="D443" s="6" t="s">
        <v>12</v>
      </c>
      <c r="E443" s="4" t="s">
        <v>642</v>
      </c>
      <c r="F443" s="42">
        <v>25000</v>
      </c>
      <c r="G443" s="5">
        <v>25000</v>
      </c>
      <c r="H443" s="5">
        <f t="shared" si="45"/>
        <v>0</v>
      </c>
      <c r="I443" s="16">
        <f t="shared" si="46"/>
        <v>0</v>
      </c>
      <c r="J443" s="30" t="s">
        <v>696</v>
      </c>
    </row>
    <row r="444" spans="1:10" x14ac:dyDescent="0.25">
      <c r="A444" s="3">
        <v>45906</v>
      </c>
      <c r="B444" s="3">
        <v>45918</v>
      </c>
      <c r="C444" s="4" t="s">
        <v>310</v>
      </c>
      <c r="D444" s="6" t="s">
        <v>12</v>
      </c>
      <c r="E444" s="4" t="s">
        <v>647</v>
      </c>
      <c r="F444" s="42">
        <v>2614</v>
      </c>
      <c r="G444" s="5">
        <v>2614</v>
      </c>
      <c r="H444" s="5">
        <f t="shared" si="45"/>
        <v>0</v>
      </c>
      <c r="I444" s="16">
        <f t="shared" si="46"/>
        <v>0</v>
      </c>
      <c r="J444" s="30"/>
    </row>
    <row r="445" spans="1:10" ht="38.25" x14ac:dyDescent="0.25">
      <c r="A445" s="3">
        <v>45903</v>
      </c>
      <c r="B445" s="3">
        <v>45918</v>
      </c>
      <c r="C445" s="4" t="s">
        <v>304</v>
      </c>
      <c r="D445" s="6" t="s">
        <v>27</v>
      </c>
      <c r="E445" s="4" t="s">
        <v>644</v>
      </c>
      <c r="F445" s="42">
        <v>61500</v>
      </c>
      <c r="G445" s="5">
        <v>61500</v>
      </c>
      <c r="H445" s="5">
        <f>+F445-G445</f>
        <v>0</v>
      </c>
      <c r="I445" s="16">
        <f t="shared" si="46"/>
        <v>0</v>
      </c>
      <c r="J445" s="30"/>
    </row>
    <row r="446" spans="1:10" ht="38.25" x14ac:dyDescent="0.25">
      <c r="A446" s="3">
        <v>45903</v>
      </c>
      <c r="B446" s="3">
        <v>45918</v>
      </c>
      <c r="C446" s="4" t="s">
        <v>645</v>
      </c>
      <c r="D446" s="6" t="s">
        <v>27</v>
      </c>
      <c r="E446" s="4" t="s">
        <v>646</v>
      </c>
      <c r="F446" s="42">
        <v>7989</v>
      </c>
      <c r="G446" s="5">
        <v>7989</v>
      </c>
      <c r="H446" s="5">
        <f>+F446-G446</f>
        <v>0</v>
      </c>
      <c r="I446" s="16">
        <f t="shared" si="46"/>
        <v>0</v>
      </c>
      <c r="J446" s="30"/>
    </row>
    <row r="447" spans="1:10" ht="38.25" x14ac:dyDescent="0.25">
      <c r="A447" s="3">
        <v>45862</v>
      </c>
      <c r="B447" s="3">
        <v>45918</v>
      </c>
      <c r="C447" s="4" t="s">
        <v>293</v>
      </c>
      <c r="D447" s="6" t="s">
        <v>12</v>
      </c>
      <c r="E447" s="4" t="s">
        <v>643</v>
      </c>
      <c r="F447" s="42">
        <v>38500</v>
      </c>
      <c r="G447" s="5">
        <v>38500</v>
      </c>
      <c r="H447" s="5">
        <f t="shared" ref="H447:H464" si="47">(F447-G447)</f>
        <v>0</v>
      </c>
      <c r="I447" s="16">
        <f t="shared" si="46"/>
        <v>0</v>
      </c>
      <c r="J447" s="30" t="s">
        <v>696</v>
      </c>
    </row>
    <row r="448" spans="1:10" ht="25.5" x14ac:dyDescent="0.25">
      <c r="A448" s="3">
        <v>45905</v>
      </c>
      <c r="B448" s="3">
        <v>45920</v>
      </c>
      <c r="C448" s="4" t="s">
        <v>648</v>
      </c>
      <c r="D448" s="6" t="s">
        <v>12</v>
      </c>
      <c r="E448" s="4" t="s">
        <v>649</v>
      </c>
      <c r="F448" s="42">
        <v>24000</v>
      </c>
      <c r="G448" s="5">
        <v>24000</v>
      </c>
      <c r="H448" s="5">
        <f t="shared" si="47"/>
        <v>0</v>
      </c>
      <c r="I448" s="16">
        <f t="shared" si="46"/>
        <v>0</v>
      </c>
      <c r="J448" s="30" t="s">
        <v>697</v>
      </c>
    </row>
    <row r="449" spans="1:10" ht="25.5" x14ac:dyDescent="0.25">
      <c r="A449" s="3">
        <v>45915</v>
      </c>
      <c r="B449" s="3">
        <v>45921</v>
      </c>
      <c r="C449" s="4" t="s">
        <v>650</v>
      </c>
      <c r="D449" s="6" t="s">
        <v>12</v>
      </c>
      <c r="E449" s="4" t="s">
        <v>651</v>
      </c>
      <c r="F449" s="42">
        <v>6084.75</v>
      </c>
      <c r="G449" s="5">
        <v>6084.75</v>
      </c>
      <c r="H449" s="5">
        <f t="shared" si="47"/>
        <v>0</v>
      </c>
      <c r="I449" s="16">
        <f t="shared" si="46"/>
        <v>0</v>
      </c>
      <c r="J449" s="30" t="s">
        <v>862</v>
      </c>
    </row>
    <row r="450" spans="1:10" x14ac:dyDescent="0.25">
      <c r="A450" s="3">
        <v>45894</v>
      </c>
      <c r="B450" s="3">
        <v>45922</v>
      </c>
      <c r="C450" s="4" t="s">
        <v>300</v>
      </c>
      <c r="D450" s="6" t="s">
        <v>12</v>
      </c>
      <c r="E450" s="4" t="s">
        <v>652</v>
      </c>
      <c r="F450" s="42">
        <v>38000</v>
      </c>
      <c r="G450" s="5">
        <v>38000</v>
      </c>
      <c r="H450" s="5">
        <f t="shared" si="47"/>
        <v>0</v>
      </c>
      <c r="I450" s="16">
        <f t="shared" si="46"/>
        <v>0</v>
      </c>
      <c r="J450" s="30" t="s">
        <v>698</v>
      </c>
    </row>
    <row r="451" spans="1:10" ht="25.5" x14ac:dyDescent="0.25">
      <c r="A451" s="3">
        <v>45923</v>
      </c>
      <c r="B451" s="3">
        <v>45925</v>
      </c>
      <c r="C451" s="4" t="s">
        <v>230</v>
      </c>
      <c r="D451" s="6" t="s">
        <v>12</v>
      </c>
      <c r="E451" s="4" t="s">
        <v>231</v>
      </c>
      <c r="F451" s="42">
        <v>3000</v>
      </c>
      <c r="G451" s="5">
        <v>3000</v>
      </c>
      <c r="H451" s="5">
        <f t="shared" si="47"/>
        <v>0</v>
      </c>
      <c r="I451" s="16">
        <f t="shared" si="46"/>
        <v>0</v>
      </c>
      <c r="J451" s="4"/>
    </row>
    <row r="452" spans="1:10" ht="25.5" x14ac:dyDescent="0.25">
      <c r="A452" s="3">
        <v>45909</v>
      </c>
      <c r="B452" s="3">
        <v>45929</v>
      </c>
      <c r="C452" s="4" t="s">
        <v>653</v>
      </c>
      <c r="D452" s="6" t="s">
        <v>12</v>
      </c>
      <c r="E452" s="4" t="s">
        <v>654</v>
      </c>
      <c r="F452" s="42">
        <v>17000</v>
      </c>
      <c r="G452" s="5">
        <v>17000</v>
      </c>
      <c r="H452" s="5">
        <f t="shared" si="47"/>
        <v>0</v>
      </c>
      <c r="I452" s="16">
        <f t="shared" si="46"/>
        <v>0</v>
      </c>
      <c r="J452" s="30" t="s">
        <v>862</v>
      </c>
    </row>
    <row r="453" spans="1:10" x14ac:dyDescent="0.25">
      <c r="A453" s="3">
        <v>45901</v>
      </c>
      <c r="B453" s="3">
        <v>45930</v>
      </c>
      <c r="C453" s="4" t="s">
        <v>338</v>
      </c>
      <c r="D453" s="6" t="s">
        <v>12</v>
      </c>
      <c r="E453" s="4" t="s">
        <v>664</v>
      </c>
      <c r="F453" s="42">
        <v>14255.1</v>
      </c>
      <c r="G453" s="5">
        <v>14255.1</v>
      </c>
      <c r="H453" s="5">
        <f t="shared" si="47"/>
        <v>0</v>
      </c>
      <c r="I453" s="16">
        <f t="shared" si="46"/>
        <v>0</v>
      </c>
      <c r="J453" s="30" t="s">
        <v>699</v>
      </c>
    </row>
    <row r="454" spans="1:10" ht="25.5" x14ac:dyDescent="0.25">
      <c r="A454" s="3">
        <v>45901</v>
      </c>
      <c r="B454" s="3">
        <v>45930</v>
      </c>
      <c r="C454" s="4" t="s">
        <v>338</v>
      </c>
      <c r="D454" s="6" t="s">
        <v>12</v>
      </c>
      <c r="E454" s="4" t="s">
        <v>665</v>
      </c>
      <c r="F454" s="42">
        <v>6231.45</v>
      </c>
      <c r="G454" s="5">
        <v>6231.45</v>
      </c>
      <c r="H454" s="5">
        <f t="shared" si="47"/>
        <v>0</v>
      </c>
      <c r="I454" s="16">
        <f t="shared" si="46"/>
        <v>0</v>
      </c>
      <c r="J454" s="30" t="s">
        <v>699</v>
      </c>
    </row>
    <row r="455" spans="1:10" ht="38.25" x14ac:dyDescent="0.25">
      <c r="A455" s="3">
        <v>44927</v>
      </c>
      <c r="B455" s="3">
        <v>45930</v>
      </c>
      <c r="C455" s="4" t="s">
        <v>658</v>
      </c>
      <c r="D455" s="6" t="s">
        <v>12</v>
      </c>
      <c r="E455" s="4" t="s">
        <v>659</v>
      </c>
      <c r="F455" s="42">
        <v>42844</v>
      </c>
      <c r="G455" s="5">
        <v>42844</v>
      </c>
      <c r="H455" s="5">
        <f t="shared" si="47"/>
        <v>0</v>
      </c>
      <c r="I455" s="16">
        <f t="shared" si="46"/>
        <v>0</v>
      </c>
      <c r="J455" s="30"/>
    </row>
    <row r="456" spans="1:10" ht="51" x14ac:dyDescent="0.25">
      <c r="A456" s="3">
        <v>45904</v>
      </c>
      <c r="B456" s="3">
        <v>45930</v>
      </c>
      <c r="C456" s="4" t="s">
        <v>729</v>
      </c>
      <c r="D456" s="6" t="s">
        <v>12</v>
      </c>
      <c r="E456" s="4" t="s">
        <v>730</v>
      </c>
      <c r="F456" s="42">
        <v>12000</v>
      </c>
      <c r="G456" s="5">
        <v>5262.32</v>
      </c>
      <c r="H456" s="5">
        <f t="shared" si="47"/>
        <v>6737.68</v>
      </c>
      <c r="I456" s="16">
        <f t="shared" si="46"/>
        <v>0.56147333333333338</v>
      </c>
      <c r="J456" s="30" t="s">
        <v>863</v>
      </c>
    </row>
    <row r="457" spans="1:10" ht="25.5" x14ac:dyDescent="0.25">
      <c r="A457" s="3">
        <v>44926</v>
      </c>
      <c r="B457" s="3">
        <v>45930</v>
      </c>
      <c r="C457" s="4" t="s">
        <v>656</v>
      </c>
      <c r="D457" s="6" t="s">
        <v>12</v>
      </c>
      <c r="E457" s="4" t="s">
        <v>657</v>
      </c>
      <c r="F457" s="42">
        <v>11964</v>
      </c>
      <c r="G457" s="5">
        <v>11964</v>
      </c>
      <c r="H457" s="5">
        <f t="shared" si="47"/>
        <v>0</v>
      </c>
      <c r="I457" s="16">
        <f t="shared" si="46"/>
        <v>0</v>
      </c>
      <c r="J457" s="30"/>
    </row>
    <row r="458" spans="1:10" ht="38.25" x14ac:dyDescent="0.25">
      <c r="A458" s="3">
        <v>45901</v>
      </c>
      <c r="B458" s="3">
        <v>45930</v>
      </c>
      <c r="C458" s="4" t="s">
        <v>623</v>
      </c>
      <c r="D458" s="6" t="s">
        <v>12</v>
      </c>
      <c r="E458" s="4" t="s">
        <v>666</v>
      </c>
      <c r="F458" s="42">
        <v>19000</v>
      </c>
      <c r="G458" s="5">
        <v>19000</v>
      </c>
      <c r="H458" s="5">
        <f t="shared" si="47"/>
        <v>0</v>
      </c>
      <c r="I458" s="16">
        <f t="shared" si="46"/>
        <v>0</v>
      </c>
      <c r="J458" s="30"/>
    </row>
    <row r="459" spans="1:10" ht="25.5" x14ac:dyDescent="0.25">
      <c r="A459" s="3">
        <v>45901</v>
      </c>
      <c r="B459" s="3">
        <v>45930</v>
      </c>
      <c r="C459" s="4" t="s">
        <v>623</v>
      </c>
      <c r="D459" s="6" t="s">
        <v>12</v>
      </c>
      <c r="E459" s="4" t="s">
        <v>667</v>
      </c>
      <c r="F459" s="42">
        <v>19500</v>
      </c>
      <c r="G459" s="5">
        <v>19500</v>
      </c>
      <c r="H459" s="5">
        <f t="shared" si="47"/>
        <v>0</v>
      </c>
      <c r="I459" s="16">
        <f t="shared" si="46"/>
        <v>0</v>
      </c>
      <c r="J459" s="30"/>
    </row>
    <row r="460" spans="1:10" ht="25.5" x14ac:dyDescent="0.25">
      <c r="A460" s="3">
        <v>45901</v>
      </c>
      <c r="B460" s="3">
        <v>45930</v>
      </c>
      <c r="C460" s="4" t="s">
        <v>623</v>
      </c>
      <c r="D460" s="6" t="s">
        <v>12</v>
      </c>
      <c r="E460" s="4" t="s">
        <v>668</v>
      </c>
      <c r="F460" s="42">
        <v>3000</v>
      </c>
      <c r="G460" s="5">
        <v>3000</v>
      </c>
      <c r="H460" s="5">
        <f t="shared" si="47"/>
        <v>0</v>
      </c>
      <c r="I460" s="16">
        <f t="shared" si="46"/>
        <v>0</v>
      </c>
      <c r="J460" s="30"/>
    </row>
    <row r="461" spans="1:10" ht="25.5" x14ac:dyDescent="0.25">
      <c r="A461" s="3">
        <v>45901</v>
      </c>
      <c r="B461" s="3">
        <v>45930</v>
      </c>
      <c r="C461" s="4" t="s">
        <v>669</v>
      </c>
      <c r="D461" s="6" t="s">
        <v>12</v>
      </c>
      <c r="E461" s="4" t="s">
        <v>670</v>
      </c>
      <c r="F461" s="42">
        <v>12250</v>
      </c>
      <c r="G461" s="5">
        <v>12250</v>
      </c>
      <c r="H461" s="5">
        <f t="shared" si="47"/>
        <v>0</v>
      </c>
      <c r="I461" s="16">
        <f t="shared" si="46"/>
        <v>0</v>
      </c>
      <c r="J461" s="30" t="s">
        <v>864</v>
      </c>
    </row>
    <row r="462" spans="1:10" ht="25.5" x14ac:dyDescent="0.25">
      <c r="A462" s="3">
        <v>45901</v>
      </c>
      <c r="B462" s="3">
        <v>45930</v>
      </c>
      <c r="C462" s="4" t="s">
        <v>632</v>
      </c>
      <c r="D462" s="6" t="s">
        <v>12</v>
      </c>
      <c r="E462" s="4" t="s">
        <v>671</v>
      </c>
      <c r="F462" s="42">
        <v>19500</v>
      </c>
      <c r="G462" s="5">
        <v>19500</v>
      </c>
      <c r="H462" s="5">
        <f t="shared" si="47"/>
        <v>0</v>
      </c>
      <c r="I462" s="16">
        <f t="shared" si="46"/>
        <v>0</v>
      </c>
      <c r="J462" s="30"/>
    </row>
    <row r="463" spans="1:10" x14ac:dyDescent="0.25">
      <c r="A463" s="3">
        <v>45901</v>
      </c>
      <c r="B463" s="3">
        <v>45930</v>
      </c>
      <c r="C463" s="4" t="s">
        <v>44</v>
      </c>
      <c r="D463" s="6" t="s">
        <v>12</v>
      </c>
      <c r="E463" s="4" t="s">
        <v>728</v>
      </c>
      <c r="F463" s="42">
        <v>14760</v>
      </c>
      <c r="G463" s="5">
        <v>14760</v>
      </c>
      <c r="H463" s="5">
        <f t="shared" si="47"/>
        <v>0</v>
      </c>
      <c r="I463" s="16">
        <f t="shared" si="46"/>
        <v>0</v>
      </c>
      <c r="J463" s="30" t="s">
        <v>865</v>
      </c>
    </row>
    <row r="464" spans="1:10" ht="25.5" x14ac:dyDescent="0.25">
      <c r="A464" s="3">
        <v>44927</v>
      </c>
      <c r="B464" s="3">
        <v>45930</v>
      </c>
      <c r="C464" s="4" t="s">
        <v>660</v>
      </c>
      <c r="D464" s="6" t="s">
        <v>12</v>
      </c>
      <c r="E464" s="4" t="s">
        <v>661</v>
      </c>
      <c r="F464" s="42">
        <v>40934</v>
      </c>
      <c r="G464" s="5">
        <v>40934</v>
      </c>
      <c r="H464" s="5">
        <f t="shared" si="47"/>
        <v>0</v>
      </c>
      <c r="I464" s="16">
        <f t="shared" si="46"/>
        <v>0</v>
      </c>
      <c r="J464" s="30"/>
    </row>
    <row r="465" spans="1:10" ht="38.25" x14ac:dyDescent="0.25">
      <c r="A465" s="3">
        <v>44835</v>
      </c>
      <c r="B465" s="3">
        <v>45930</v>
      </c>
      <c r="C465" s="4" t="s">
        <v>282</v>
      </c>
      <c r="D465" s="6" t="s">
        <v>12</v>
      </c>
      <c r="E465" s="4" t="s">
        <v>655</v>
      </c>
      <c r="F465" s="4" t="s">
        <v>175</v>
      </c>
      <c r="G465" s="5">
        <v>15851.72</v>
      </c>
      <c r="H465" s="5">
        <v>0</v>
      </c>
      <c r="I465" s="16">
        <v>0</v>
      </c>
      <c r="J465" s="30"/>
    </row>
    <row r="466" spans="1:10" ht="25.5" x14ac:dyDescent="0.25">
      <c r="A466" s="3">
        <v>45901</v>
      </c>
      <c r="B466" s="3">
        <v>45930</v>
      </c>
      <c r="C466" s="4" t="s">
        <v>282</v>
      </c>
      <c r="D466" s="6" t="s">
        <v>12</v>
      </c>
      <c r="E466" s="4" t="s">
        <v>672</v>
      </c>
      <c r="F466" s="42">
        <v>19375</v>
      </c>
      <c r="G466" s="5">
        <v>19375</v>
      </c>
      <c r="H466" s="5">
        <f t="shared" ref="H466:H474" si="48">(F466-G466)</f>
        <v>0</v>
      </c>
      <c r="I466" s="16">
        <f t="shared" ref="I466:I474" si="49">IFERROR(+H466/F466,0)</f>
        <v>0</v>
      </c>
      <c r="J466" s="30"/>
    </row>
    <row r="467" spans="1:10" ht="25.5" x14ac:dyDescent="0.25">
      <c r="A467" s="3">
        <v>45901</v>
      </c>
      <c r="B467" s="3">
        <v>45930</v>
      </c>
      <c r="C467" s="4" t="s">
        <v>282</v>
      </c>
      <c r="D467" s="6" t="s">
        <v>12</v>
      </c>
      <c r="E467" s="4" t="s">
        <v>673</v>
      </c>
      <c r="F467" s="42">
        <v>18625</v>
      </c>
      <c r="G467" s="5">
        <v>18625</v>
      </c>
      <c r="H467" s="5">
        <f t="shared" si="48"/>
        <v>0</v>
      </c>
      <c r="I467" s="16">
        <f t="shared" si="49"/>
        <v>0</v>
      </c>
      <c r="J467" s="30"/>
    </row>
    <row r="468" spans="1:10" ht="38.25" x14ac:dyDescent="0.25">
      <c r="A468" s="3">
        <v>44927</v>
      </c>
      <c r="B468" s="3">
        <v>45930</v>
      </c>
      <c r="C468" s="4" t="s">
        <v>48</v>
      </c>
      <c r="D468" s="6" t="s">
        <v>12</v>
      </c>
      <c r="E468" s="4" t="s">
        <v>662</v>
      </c>
      <c r="F468" s="42">
        <v>35870</v>
      </c>
      <c r="G468" s="5">
        <v>35870</v>
      </c>
      <c r="H468" s="5">
        <f t="shared" si="48"/>
        <v>0</v>
      </c>
      <c r="I468" s="16">
        <f t="shared" si="49"/>
        <v>0</v>
      </c>
      <c r="J468" s="30"/>
    </row>
    <row r="469" spans="1:10" ht="38.25" x14ac:dyDescent="0.25">
      <c r="A469" s="3">
        <v>44927</v>
      </c>
      <c r="B469" s="3">
        <v>45930</v>
      </c>
      <c r="C469" s="4" t="s">
        <v>628</v>
      </c>
      <c r="D469" s="6" t="s">
        <v>12</v>
      </c>
      <c r="E469" s="4" t="s">
        <v>663</v>
      </c>
      <c r="F469" s="42">
        <v>36860</v>
      </c>
      <c r="G469" s="5">
        <v>36860</v>
      </c>
      <c r="H469" s="5">
        <f t="shared" si="48"/>
        <v>0</v>
      </c>
      <c r="I469" s="16">
        <f t="shared" si="49"/>
        <v>0</v>
      </c>
      <c r="J469" s="30"/>
    </row>
    <row r="470" spans="1:10" ht="38.25" x14ac:dyDescent="0.25">
      <c r="A470" s="3">
        <v>45901</v>
      </c>
      <c r="B470" s="3">
        <v>45930</v>
      </c>
      <c r="C470" s="4" t="s">
        <v>628</v>
      </c>
      <c r="D470" s="6" t="s">
        <v>12</v>
      </c>
      <c r="E470" s="4" t="s">
        <v>674</v>
      </c>
      <c r="F470" s="42">
        <v>20500</v>
      </c>
      <c r="G470" s="5">
        <v>20500</v>
      </c>
      <c r="H470" s="5">
        <f t="shared" si="48"/>
        <v>0</v>
      </c>
      <c r="I470" s="16">
        <f t="shared" si="49"/>
        <v>0</v>
      </c>
      <c r="J470" s="30"/>
    </row>
    <row r="471" spans="1:10" ht="25.5" x14ac:dyDescent="0.25">
      <c r="A471" s="3">
        <v>45901</v>
      </c>
      <c r="B471" s="3">
        <v>45930</v>
      </c>
      <c r="C471" s="4" t="s">
        <v>334</v>
      </c>
      <c r="D471" s="6" t="s">
        <v>12</v>
      </c>
      <c r="E471" s="4" t="s">
        <v>675</v>
      </c>
      <c r="F471" s="42">
        <v>21000</v>
      </c>
      <c r="G471" s="5">
        <v>21000</v>
      </c>
      <c r="H471" s="5">
        <f t="shared" si="48"/>
        <v>0</v>
      </c>
      <c r="I471" s="16">
        <f t="shared" si="49"/>
        <v>0</v>
      </c>
      <c r="J471" s="30" t="s">
        <v>862</v>
      </c>
    </row>
    <row r="472" spans="1:10" ht="25.5" x14ac:dyDescent="0.25">
      <c r="A472" s="3">
        <v>45430</v>
      </c>
      <c r="B472" s="3">
        <v>45930</v>
      </c>
      <c r="C472" s="4" t="s">
        <v>60</v>
      </c>
      <c r="D472" s="6" t="s">
        <v>12</v>
      </c>
      <c r="E472" s="4" t="s">
        <v>231</v>
      </c>
      <c r="F472" s="42">
        <v>206400</v>
      </c>
      <c r="G472" s="5">
        <v>206400</v>
      </c>
      <c r="H472" s="5">
        <f t="shared" si="48"/>
        <v>0</v>
      </c>
      <c r="I472" s="16">
        <f t="shared" si="49"/>
        <v>0</v>
      </c>
      <c r="J472" s="30"/>
    </row>
    <row r="473" spans="1:10" ht="38.25" x14ac:dyDescent="0.25">
      <c r="A473" s="3">
        <v>45894</v>
      </c>
      <c r="B473" s="3">
        <v>45933</v>
      </c>
      <c r="C473" s="4" t="s">
        <v>137</v>
      </c>
      <c r="D473" s="6" t="s">
        <v>27</v>
      </c>
      <c r="E473" s="4" t="s">
        <v>328</v>
      </c>
      <c r="F473" s="42">
        <v>2832</v>
      </c>
      <c r="G473" s="5">
        <f>1473.07+2374.58+134.85+265.5</f>
        <v>4248</v>
      </c>
      <c r="H473" s="5">
        <f t="shared" si="48"/>
        <v>-1416</v>
      </c>
      <c r="I473" s="16">
        <f t="shared" si="49"/>
        <v>-0.5</v>
      </c>
      <c r="J473" s="4"/>
    </row>
    <row r="474" spans="1:10" ht="25.5" x14ac:dyDescent="0.25">
      <c r="A474" s="3">
        <v>44835</v>
      </c>
      <c r="B474" s="3">
        <v>45934</v>
      </c>
      <c r="C474" s="4" t="s">
        <v>731</v>
      </c>
      <c r="D474" s="6" t="s">
        <v>12</v>
      </c>
      <c r="E474" s="4" t="s">
        <v>167</v>
      </c>
      <c r="F474" s="42">
        <v>27667</v>
      </c>
      <c r="G474" s="5">
        <v>27668</v>
      </c>
      <c r="H474" s="5">
        <f t="shared" si="48"/>
        <v>-1</v>
      </c>
      <c r="I474" s="16">
        <f t="shared" si="49"/>
        <v>-3.6144142841652513E-5</v>
      </c>
      <c r="J474" s="4"/>
    </row>
    <row r="475" spans="1:10" ht="25.5" x14ac:dyDescent="0.25">
      <c r="A475" s="3">
        <v>45896</v>
      </c>
      <c r="B475" s="3">
        <v>45939</v>
      </c>
      <c r="C475" s="4" t="s">
        <v>50</v>
      </c>
      <c r="D475" s="6" t="s">
        <v>27</v>
      </c>
      <c r="E475" s="4" t="s">
        <v>734</v>
      </c>
      <c r="F475" s="42">
        <v>2500</v>
      </c>
      <c r="G475" s="5">
        <v>1917.49</v>
      </c>
      <c r="H475" s="5">
        <f>F475-G475</f>
        <v>582.51</v>
      </c>
      <c r="I475" s="50">
        <f>H475/F475</f>
        <v>0.23300399999999999</v>
      </c>
      <c r="J475" s="4"/>
    </row>
    <row r="476" spans="1:10" ht="25.5" x14ac:dyDescent="0.25">
      <c r="A476" s="3">
        <v>45209</v>
      </c>
      <c r="B476" s="3">
        <v>45939</v>
      </c>
      <c r="C476" s="4" t="s">
        <v>732</v>
      </c>
      <c r="D476" s="6" t="s">
        <v>12</v>
      </c>
      <c r="E476" s="4" t="s">
        <v>733</v>
      </c>
      <c r="F476" s="42">
        <v>140975</v>
      </c>
      <c r="G476" s="5">
        <v>55828</v>
      </c>
      <c r="H476" s="5">
        <f>F476-G476</f>
        <v>85147</v>
      </c>
      <c r="I476" s="51">
        <f>H476/F476</f>
        <v>0.60398652243305551</v>
      </c>
      <c r="J476" s="4"/>
    </row>
    <row r="477" spans="1:10" ht="25.5" x14ac:dyDescent="0.25">
      <c r="A477" s="3">
        <v>45910</v>
      </c>
      <c r="B477" s="3">
        <v>45939</v>
      </c>
      <c r="C477" s="4" t="s">
        <v>735</v>
      </c>
      <c r="D477" s="6" t="s">
        <v>12</v>
      </c>
      <c r="E477" s="4" t="s">
        <v>736</v>
      </c>
      <c r="F477" s="42">
        <v>14583</v>
      </c>
      <c r="G477" s="5">
        <v>14583</v>
      </c>
      <c r="H477" s="5">
        <f>(F477-G477)</f>
        <v>0</v>
      </c>
      <c r="I477" s="16">
        <f>IFERROR(+H477/F477,0)</f>
        <v>0</v>
      </c>
      <c r="J477" s="4"/>
    </row>
    <row r="478" spans="1:10" ht="38.25" x14ac:dyDescent="0.25">
      <c r="A478" s="3">
        <v>45911</v>
      </c>
      <c r="B478" s="3">
        <v>45940</v>
      </c>
      <c r="C478" s="4" t="s">
        <v>737</v>
      </c>
      <c r="D478" s="6" t="s">
        <v>12</v>
      </c>
      <c r="E478" s="4" t="s">
        <v>738</v>
      </c>
      <c r="F478" s="42">
        <v>5619.6</v>
      </c>
      <c r="G478" s="5">
        <v>5619.6</v>
      </c>
      <c r="H478" s="5">
        <f>(F478-G478)</f>
        <v>0</v>
      </c>
      <c r="I478" s="16">
        <f>IFERROR(+H478/F478,0)</f>
        <v>0</v>
      </c>
      <c r="J478" s="4"/>
    </row>
    <row r="479" spans="1:10" ht="38.25" x14ac:dyDescent="0.25">
      <c r="A479" s="3">
        <v>45912</v>
      </c>
      <c r="B479" s="3">
        <v>45941</v>
      </c>
      <c r="C479" s="4" t="s">
        <v>191</v>
      </c>
      <c r="D479" s="6" t="s">
        <v>12</v>
      </c>
      <c r="E479" s="4" t="s">
        <v>739</v>
      </c>
      <c r="F479" s="42">
        <v>11646.67</v>
      </c>
      <c r="G479" s="5">
        <v>11646.67</v>
      </c>
      <c r="H479" s="5">
        <f>(F479-G479)</f>
        <v>0</v>
      </c>
      <c r="I479" s="16">
        <f>IFERROR(+H479/F479,0)</f>
        <v>0</v>
      </c>
      <c r="J479" s="4"/>
    </row>
    <row r="480" spans="1:10" ht="38.25" x14ac:dyDescent="0.25">
      <c r="A480" s="3">
        <v>45941</v>
      </c>
      <c r="B480" s="3">
        <v>45942</v>
      </c>
      <c r="C480" s="4" t="s">
        <v>595</v>
      </c>
      <c r="D480" s="6" t="s">
        <v>12</v>
      </c>
      <c r="E480" s="4" t="s">
        <v>741</v>
      </c>
      <c r="F480" s="42">
        <v>2990</v>
      </c>
      <c r="G480" s="5">
        <v>2990</v>
      </c>
      <c r="H480" s="5">
        <f>(F480-G480)</f>
        <v>0</v>
      </c>
      <c r="I480" s="16">
        <f>IFERROR(+H480/F480,0)</f>
        <v>0</v>
      </c>
      <c r="J480" s="4"/>
    </row>
    <row r="481" spans="1:10" ht="25.5" x14ac:dyDescent="0.25">
      <c r="A481" s="3">
        <v>45939</v>
      </c>
      <c r="B481" s="3">
        <v>45942</v>
      </c>
      <c r="C481" s="4" t="s">
        <v>566</v>
      </c>
      <c r="D481" s="6" t="s">
        <v>12</v>
      </c>
      <c r="E481" s="4" t="s">
        <v>740</v>
      </c>
      <c r="F481" s="42">
        <v>4000</v>
      </c>
      <c r="G481" s="5">
        <v>4000</v>
      </c>
      <c r="H481" s="5">
        <f>(F481-G481)</f>
        <v>0</v>
      </c>
      <c r="I481" s="16">
        <f>IFERROR(+H481/F481,0)</f>
        <v>0</v>
      </c>
      <c r="J481" s="4"/>
    </row>
    <row r="482" spans="1:10" ht="38.25" x14ac:dyDescent="0.25">
      <c r="A482" s="3">
        <v>45915</v>
      </c>
      <c r="B482" s="3">
        <v>45944</v>
      </c>
      <c r="C482" s="4" t="s">
        <v>742</v>
      </c>
      <c r="D482" s="6" t="s">
        <v>12</v>
      </c>
      <c r="E482" s="4" t="s">
        <v>743</v>
      </c>
      <c r="F482" s="42">
        <v>8000</v>
      </c>
      <c r="G482" s="5">
        <v>8000</v>
      </c>
      <c r="H482" s="5">
        <v>0</v>
      </c>
      <c r="I482" s="6"/>
      <c r="J482" s="4"/>
    </row>
    <row r="483" spans="1:10" ht="25.5" x14ac:dyDescent="0.25">
      <c r="A483" s="3">
        <v>45929</v>
      </c>
      <c r="B483" s="3">
        <v>45944</v>
      </c>
      <c r="C483" s="4" t="s">
        <v>568</v>
      </c>
      <c r="D483" s="6" t="s">
        <v>12</v>
      </c>
      <c r="E483" s="4" t="s">
        <v>744</v>
      </c>
      <c r="F483" s="42">
        <v>30000</v>
      </c>
      <c r="G483" s="5">
        <v>30000</v>
      </c>
      <c r="H483" s="5">
        <f>(F483-G483)</f>
        <v>0</v>
      </c>
      <c r="I483" s="16">
        <f>IFERROR(+H483/F483,0)</f>
        <v>0</v>
      </c>
      <c r="J483" s="4"/>
    </row>
    <row r="484" spans="1:10" x14ac:dyDescent="0.25">
      <c r="A484" s="3">
        <v>45216</v>
      </c>
      <c r="B484" s="3">
        <v>45946</v>
      </c>
      <c r="C484" s="4" t="s">
        <v>745</v>
      </c>
      <c r="D484" s="6" t="s">
        <v>27</v>
      </c>
      <c r="E484" s="4" t="s">
        <v>746</v>
      </c>
      <c r="F484" s="42">
        <v>0</v>
      </c>
      <c r="G484" s="5">
        <v>258020.4</v>
      </c>
      <c r="H484" s="5"/>
      <c r="I484" s="6"/>
      <c r="J484" s="4"/>
    </row>
    <row r="485" spans="1:10" ht="25.5" x14ac:dyDescent="0.25">
      <c r="A485" s="3">
        <v>45583</v>
      </c>
      <c r="B485" s="3">
        <v>45947</v>
      </c>
      <c r="C485" s="4" t="s">
        <v>336</v>
      </c>
      <c r="D485" s="6" t="s">
        <v>12</v>
      </c>
      <c r="E485" s="4" t="s">
        <v>747</v>
      </c>
      <c r="F485" s="42">
        <v>4680</v>
      </c>
      <c r="G485" s="5">
        <v>1560</v>
      </c>
      <c r="H485" s="5"/>
      <c r="I485" s="6"/>
      <c r="J485" s="4"/>
    </row>
    <row r="486" spans="1:10" x14ac:dyDescent="0.25">
      <c r="A486" s="3">
        <v>45919</v>
      </c>
      <c r="B486" s="3">
        <v>45947</v>
      </c>
      <c r="C486" s="4" t="s">
        <v>116</v>
      </c>
      <c r="D486" s="6" t="s">
        <v>27</v>
      </c>
      <c r="E486" s="4" t="s">
        <v>511</v>
      </c>
      <c r="F486" s="42">
        <v>2400</v>
      </c>
      <c r="G486" s="5">
        <v>2449.08</v>
      </c>
      <c r="H486" s="5">
        <f>(F486-G486)</f>
        <v>-49.079999999999927</v>
      </c>
      <c r="I486" s="16">
        <f>IFERROR(+H486/F486,0)</f>
        <v>-2.0449999999999968E-2</v>
      </c>
      <c r="J486" s="4"/>
    </row>
    <row r="487" spans="1:10" ht="25.5" x14ac:dyDescent="0.25">
      <c r="A487" s="3">
        <v>45919</v>
      </c>
      <c r="B487" s="3">
        <v>45948</v>
      </c>
      <c r="C487" s="4" t="s">
        <v>748</v>
      </c>
      <c r="D487" s="6" t="s">
        <v>12</v>
      </c>
      <c r="E487" s="4" t="s">
        <v>749</v>
      </c>
      <c r="F487" s="42">
        <v>3910.52</v>
      </c>
      <c r="G487" s="5">
        <v>3910.52</v>
      </c>
      <c r="H487" s="5">
        <f>(F487-G487)</f>
        <v>0</v>
      </c>
      <c r="I487" s="16">
        <f>IFERROR(+H487/F487,0)</f>
        <v>0</v>
      </c>
      <c r="J487" s="4"/>
    </row>
    <row r="488" spans="1:10" x14ac:dyDescent="0.25">
      <c r="A488" s="3">
        <v>44440</v>
      </c>
      <c r="B488" s="3">
        <v>45949</v>
      </c>
      <c r="C488" s="4" t="s">
        <v>400</v>
      </c>
      <c r="D488" s="6" t="s">
        <v>12</v>
      </c>
      <c r="E488" s="4" t="s">
        <v>750</v>
      </c>
      <c r="F488" s="42">
        <v>82253</v>
      </c>
      <c r="G488" s="5">
        <v>82251.649999999994</v>
      </c>
      <c r="H488" s="5">
        <f>(F488-G488)</f>
        <v>1.3500000000058208</v>
      </c>
      <c r="I488" s="16">
        <f>IFERROR(+H488/F488,0)</f>
        <v>1.6412775217995948E-5</v>
      </c>
      <c r="J488" s="4"/>
    </row>
    <row r="489" spans="1:10" ht="25.5" x14ac:dyDescent="0.25">
      <c r="A489" s="3">
        <v>45937</v>
      </c>
      <c r="B489" s="3">
        <v>45949</v>
      </c>
      <c r="C489" s="4" t="s">
        <v>751</v>
      </c>
      <c r="D489" s="6" t="s">
        <v>12</v>
      </c>
      <c r="E489" s="4" t="s">
        <v>752</v>
      </c>
      <c r="F489" s="42">
        <v>10000</v>
      </c>
      <c r="G489" s="5">
        <v>10000</v>
      </c>
      <c r="H489" s="5">
        <f>(F489-G489)</f>
        <v>0</v>
      </c>
      <c r="I489" s="16">
        <f>IFERROR(+H489/F489,0)</f>
        <v>0</v>
      </c>
      <c r="J489" s="4"/>
    </row>
    <row r="490" spans="1:10" ht="25.5" x14ac:dyDescent="0.25">
      <c r="A490" s="3">
        <v>45903</v>
      </c>
      <c r="B490" s="3">
        <v>45951</v>
      </c>
      <c r="C490" s="4" t="s">
        <v>50</v>
      </c>
      <c r="D490" s="6" t="s">
        <v>27</v>
      </c>
      <c r="E490" s="4" t="s">
        <v>557</v>
      </c>
      <c r="F490" s="42">
        <v>1800</v>
      </c>
      <c r="G490" s="5">
        <v>553.54</v>
      </c>
      <c r="H490" s="5">
        <f>F490-G490</f>
        <v>1246.46</v>
      </c>
      <c r="I490" s="37">
        <f>G490/F490</f>
        <v>0.3075222222222222</v>
      </c>
      <c r="J490" s="4" t="s">
        <v>812</v>
      </c>
    </row>
    <row r="491" spans="1:10" ht="25.5" x14ac:dyDescent="0.25">
      <c r="A491" s="3">
        <v>45910</v>
      </c>
      <c r="B491" s="3">
        <v>45956</v>
      </c>
      <c r="C491" s="4" t="s">
        <v>452</v>
      </c>
      <c r="D491" s="6" t="s">
        <v>156</v>
      </c>
      <c r="E491" s="4" t="s">
        <v>753</v>
      </c>
      <c r="F491" s="42">
        <v>1260</v>
      </c>
      <c r="G491" s="5">
        <v>1260</v>
      </c>
      <c r="H491" s="5">
        <v>0</v>
      </c>
      <c r="I491" s="16">
        <f>IFERROR(+H491/F491,0)</f>
        <v>0</v>
      </c>
      <c r="J491" s="4"/>
    </row>
    <row r="492" spans="1:10" x14ac:dyDescent="0.25">
      <c r="A492" s="3">
        <v>45775</v>
      </c>
      <c r="B492" s="3">
        <v>45957</v>
      </c>
      <c r="C492" s="4" t="s">
        <v>754</v>
      </c>
      <c r="D492" s="6" t="s">
        <v>12</v>
      </c>
      <c r="E492" s="4" t="s">
        <v>755</v>
      </c>
      <c r="F492" s="42">
        <v>6225</v>
      </c>
      <c r="G492" s="5">
        <v>6225</v>
      </c>
      <c r="H492" s="5">
        <f>(F492-G492)</f>
        <v>0</v>
      </c>
      <c r="I492" s="16">
        <f>IFERROR(+H492/F492,0)</f>
        <v>0</v>
      </c>
      <c r="J492" s="4"/>
    </row>
    <row r="493" spans="1:10" ht="25.5" x14ac:dyDescent="0.25">
      <c r="A493" s="3">
        <v>43768</v>
      </c>
      <c r="B493" s="3">
        <v>45959</v>
      </c>
      <c r="C493" s="4" t="s">
        <v>756</v>
      </c>
      <c r="D493" s="6" t="s">
        <v>27</v>
      </c>
      <c r="E493" s="4" t="s">
        <v>757</v>
      </c>
      <c r="F493" s="42">
        <v>4040215.98</v>
      </c>
      <c r="G493" s="5">
        <v>4040215.98</v>
      </c>
      <c r="H493" s="5">
        <f t="shared" ref="H493" si="50">(F493-G493)</f>
        <v>0</v>
      </c>
      <c r="I493" s="16">
        <f t="shared" ref="I493:I498" si="51">IFERROR(+H493/F493,0)</f>
        <v>0</v>
      </c>
      <c r="J493" s="4"/>
    </row>
    <row r="494" spans="1:10" ht="38.25" x14ac:dyDescent="0.25">
      <c r="A494" s="3">
        <v>45597</v>
      </c>
      <c r="B494" s="3">
        <v>45961</v>
      </c>
      <c r="C494" s="4" t="s">
        <v>351</v>
      </c>
      <c r="D494" s="6" t="s">
        <v>12</v>
      </c>
      <c r="E494" s="4" t="s">
        <v>352</v>
      </c>
      <c r="F494" s="4" t="s">
        <v>175</v>
      </c>
      <c r="G494" s="5">
        <v>25760</v>
      </c>
      <c r="H494" s="5">
        <f>IFERROR(F494-G494,0)</f>
        <v>0</v>
      </c>
      <c r="I494" s="16">
        <f t="shared" si="51"/>
        <v>0</v>
      </c>
      <c r="J494" s="4"/>
    </row>
    <row r="495" spans="1:10" ht="51" x14ac:dyDescent="0.25">
      <c r="A495" s="3">
        <v>45901</v>
      </c>
      <c r="B495" s="3">
        <v>45961</v>
      </c>
      <c r="C495" s="4" t="s">
        <v>32</v>
      </c>
      <c r="D495" s="6" t="s">
        <v>12</v>
      </c>
      <c r="E495" s="4" t="s">
        <v>760</v>
      </c>
      <c r="F495" s="42">
        <v>199991.8</v>
      </c>
      <c r="G495" s="5">
        <v>199991.8</v>
      </c>
      <c r="H495" s="5">
        <f>F495-G495</f>
        <v>0</v>
      </c>
      <c r="I495" s="16">
        <f t="shared" si="51"/>
        <v>0</v>
      </c>
      <c r="J495" s="49"/>
    </row>
    <row r="496" spans="1:10" ht="25.5" x14ac:dyDescent="0.25">
      <c r="A496" s="3">
        <v>45597</v>
      </c>
      <c r="B496" s="3">
        <v>45961</v>
      </c>
      <c r="C496" s="4" t="s">
        <v>758</v>
      </c>
      <c r="D496" s="6" t="s">
        <v>27</v>
      </c>
      <c r="E496" s="4" t="s">
        <v>759</v>
      </c>
      <c r="F496" s="42">
        <v>960</v>
      </c>
      <c r="G496" s="5">
        <v>800</v>
      </c>
      <c r="H496" s="5">
        <f>F496-G496</f>
        <v>160</v>
      </c>
      <c r="I496" s="16">
        <f t="shared" si="51"/>
        <v>0.16666666666666666</v>
      </c>
      <c r="J496" s="4"/>
    </row>
    <row r="497" spans="1:10" ht="25.5" x14ac:dyDescent="0.25">
      <c r="A497" s="3">
        <v>45901</v>
      </c>
      <c r="B497" s="3">
        <v>45961</v>
      </c>
      <c r="C497" s="4" t="s">
        <v>97</v>
      </c>
      <c r="D497" s="6" t="s">
        <v>12</v>
      </c>
      <c r="E497" s="4" t="s">
        <v>761</v>
      </c>
      <c r="F497" s="42">
        <v>123200</v>
      </c>
      <c r="G497" s="5">
        <v>123200</v>
      </c>
      <c r="H497" s="5">
        <f>F497-G497</f>
        <v>0</v>
      </c>
      <c r="I497" s="16">
        <f t="shared" si="51"/>
        <v>0</v>
      </c>
      <c r="J497" s="49"/>
    </row>
    <row r="498" spans="1:10" ht="25.5" x14ac:dyDescent="0.25">
      <c r="A498" s="3">
        <v>45933</v>
      </c>
      <c r="B498" s="3">
        <v>45963</v>
      </c>
      <c r="C498" s="4" t="s">
        <v>155</v>
      </c>
      <c r="D498" s="6" t="s">
        <v>156</v>
      </c>
      <c r="E498" s="4" t="s">
        <v>762</v>
      </c>
      <c r="F498" s="42">
        <v>6440</v>
      </c>
      <c r="G498" s="5">
        <v>6440</v>
      </c>
      <c r="H498" s="5">
        <v>0</v>
      </c>
      <c r="I498" s="16">
        <f t="shared" si="51"/>
        <v>0</v>
      </c>
      <c r="J498" s="4"/>
    </row>
    <row r="499" spans="1:10" x14ac:dyDescent="0.25">
      <c r="A499" s="3">
        <v>45901</v>
      </c>
      <c r="B499" s="3">
        <v>45971</v>
      </c>
      <c r="C499" s="4" t="s">
        <v>391</v>
      </c>
      <c r="D499" s="6" t="s">
        <v>12</v>
      </c>
      <c r="E499" s="4" t="s">
        <v>763</v>
      </c>
      <c r="F499" s="42">
        <v>39198</v>
      </c>
      <c r="G499" s="5">
        <v>39198</v>
      </c>
      <c r="H499" s="5">
        <f>F499-G499</f>
        <v>0</v>
      </c>
      <c r="I499" s="16">
        <f t="shared" ref="I499:I500" si="52">IFERROR(+H499/F499,0)</f>
        <v>0</v>
      </c>
      <c r="J499" s="4"/>
    </row>
    <row r="500" spans="1:10" ht="25.5" x14ac:dyDescent="0.25">
      <c r="A500" s="3">
        <v>45930</v>
      </c>
      <c r="B500" s="3">
        <v>45974</v>
      </c>
      <c r="C500" s="4" t="s">
        <v>120</v>
      </c>
      <c r="D500" s="6" t="s">
        <v>27</v>
      </c>
      <c r="E500" s="4" t="s">
        <v>325</v>
      </c>
      <c r="F500" s="42">
        <v>3000</v>
      </c>
      <c r="G500" s="5">
        <v>720</v>
      </c>
      <c r="H500" s="5">
        <f>F500-G500</f>
        <v>2280</v>
      </c>
      <c r="I500" s="16">
        <f t="shared" si="52"/>
        <v>0.76</v>
      </c>
      <c r="J500" s="4" t="s">
        <v>812</v>
      </c>
    </row>
    <row r="501" spans="1:10" ht="38.25" x14ac:dyDescent="0.25">
      <c r="A501" s="3">
        <v>45944</v>
      </c>
      <c r="B501" s="3">
        <v>45974</v>
      </c>
      <c r="C501" s="4" t="s">
        <v>282</v>
      </c>
      <c r="D501" s="6" t="s">
        <v>12</v>
      </c>
      <c r="E501" s="4" t="s">
        <v>764</v>
      </c>
      <c r="F501" s="42">
        <v>14800</v>
      </c>
      <c r="G501" s="5">
        <v>14800</v>
      </c>
      <c r="H501" s="5">
        <f>F501-G501</f>
        <v>0</v>
      </c>
      <c r="I501" s="16">
        <f t="shared" ref="I501" si="53">IFERROR(+H501/F501,0)</f>
        <v>0</v>
      </c>
      <c r="J501" s="4"/>
    </row>
    <row r="502" spans="1:10" x14ac:dyDescent="0.25">
      <c r="A502" s="3">
        <v>45031</v>
      </c>
      <c r="B502" s="3">
        <v>45975</v>
      </c>
      <c r="C502" s="4" t="s">
        <v>765</v>
      </c>
      <c r="D502" s="6" t="s">
        <v>12</v>
      </c>
      <c r="E502" s="4" t="s">
        <v>766</v>
      </c>
      <c r="F502" s="42">
        <v>8574</v>
      </c>
      <c r="G502" s="5">
        <v>8574</v>
      </c>
      <c r="H502" s="5">
        <f t="shared" ref="H502:H508" si="54">(F502-G502)</f>
        <v>0</v>
      </c>
      <c r="I502" s="16">
        <f>IFERROR(+H502/F502,0)</f>
        <v>0</v>
      </c>
      <c r="J502" s="4"/>
    </row>
    <row r="503" spans="1:10" ht="25.5" x14ac:dyDescent="0.25">
      <c r="A503" s="3">
        <v>45721</v>
      </c>
      <c r="B503" s="3">
        <v>45975</v>
      </c>
      <c r="C503" s="4" t="s">
        <v>767</v>
      </c>
      <c r="D503" s="6" t="s">
        <v>12</v>
      </c>
      <c r="E503" s="4" t="s">
        <v>231</v>
      </c>
      <c r="F503" s="42">
        <v>8000</v>
      </c>
      <c r="G503" s="5">
        <v>8000</v>
      </c>
      <c r="H503" s="5">
        <f t="shared" si="54"/>
        <v>0</v>
      </c>
      <c r="I503" s="16">
        <f>IFERROR(+H503/F503,0)</f>
        <v>0</v>
      </c>
      <c r="J503" s="4"/>
    </row>
    <row r="504" spans="1:10" x14ac:dyDescent="0.25">
      <c r="A504" s="3">
        <v>45936</v>
      </c>
      <c r="B504" s="3">
        <v>45977</v>
      </c>
      <c r="C504" s="4" t="s">
        <v>317</v>
      </c>
      <c r="D504" s="6" t="s">
        <v>12</v>
      </c>
      <c r="E504" s="4" t="s">
        <v>768</v>
      </c>
      <c r="F504" s="42">
        <v>198855</v>
      </c>
      <c r="G504" s="5">
        <v>198855</v>
      </c>
      <c r="H504" s="5">
        <f t="shared" si="54"/>
        <v>0</v>
      </c>
      <c r="I504" s="16">
        <f>IFERROR(+H504/F504,0)</f>
        <v>0</v>
      </c>
      <c r="J504" s="4"/>
    </row>
    <row r="505" spans="1:10" ht="25.5" x14ac:dyDescent="0.25">
      <c r="A505" s="3">
        <v>45946</v>
      </c>
      <c r="B505" s="3">
        <v>45978</v>
      </c>
      <c r="C505" s="4" t="s">
        <v>308</v>
      </c>
      <c r="D505" s="6" t="s">
        <v>27</v>
      </c>
      <c r="E505" s="4" t="s">
        <v>769</v>
      </c>
      <c r="F505" s="42">
        <v>1680</v>
      </c>
      <c r="G505" s="5">
        <v>234</v>
      </c>
      <c r="H505" s="5">
        <f t="shared" ref="H505:H506" si="55">(F505-G505)</f>
        <v>1446</v>
      </c>
      <c r="I505" s="16">
        <f t="shared" ref="I505:I506" si="56">IFERROR(+H505/F505,0)</f>
        <v>0.86071428571428577</v>
      </c>
      <c r="J505" s="4" t="s">
        <v>812</v>
      </c>
    </row>
    <row r="506" spans="1:10" ht="25.5" x14ac:dyDescent="0.25">
      <c r="A506" s="3">
        <v>45929</v>
      </c>
      <c r="B506" s="3">
        <v>45982</v>
      </c>
      <c r="C506" s="4" t="s">
        <v>137</v>
      </c>
      <c r="D506" s="6" t="s">
        <v>27</v>
      </c>
      <c r="E506" s="4" t="s">
        <v>770</v>
      </c>
      <c r="F506" s="42">
        <v>1416</v>
      </c>
      <c r="G506" s="5">
        <v>265.5</v>
      </c>
      <c r="H506" s="5">
        <f t="shared" si="55"/>
        <v>1150.5</v>
      </c>
      <c r="I506" s="16">
        <f t="shared" si="56"/>
        <v>0.8125</v>
      </c>
      <c r="J506" s="4" t="s">
        <v>812</v>
      </c>
    </row>
    <row r="507" spans="1:10" ht="25.5" x14ac:dyDescent="0.25">
      <c r="A507" s="3">
        <v>45953</v>
      </c>
      <c r="B507" s="3">
        <v>45983</v>
      </c>
      <c r="C507" s="4" t="s">
        <v>178</v>
      </c>
      <c r="D507" s="6" t="s">
        <v>12</v>
      </c>
      <c r="E507" s="4" t="s">
        <v>771</v>
      </c>
      <c r="F507" s="42">
        <v>11734.8</v>
      </c>
      <c r="G507" s="5">
        <v>11734.8</v>
      </c>
      <c r="H507" s="5">
        <f t="shared" si="54"/>
        <v>0</v>
      </c>
      <c r="I507" s="16">
        <f>IFERROR(+H507/F507,0)</f>
        <v>0</v>
      </c>
      <c r="J507" s="4"/>
    </row>
    <row r="508" spans="1:10" ht="25.5" x14ac:dyDescent="0.25">
      <c r="A508" s="3">
        <v>45943</v>
      </c>
      <c r="B508" s="3">
        <v>45984</v>
      </c>
      <c r="C508" s="4" t="s">
        <v>250</v>
      </c>
      <c r="D508" s="6" t="s">
        <v>12</v>
      </c>
      <c r="E508" s="4" t="s">
        <v>772</v>
      </c>
      <c r="F508" s="42">
        <v>58960.47</v>
      </c>
      <c r="G508" s="5">
        <v>58960.47</v>
      </c>
      <c r="H508" s="5">
        <f t="shared" si="54"/>
        <v>0</v>
      </c>
      <c r="I508" s="16">
        <f>IFERROR(+H508/F508,0)</f>
        <v>0</v>
      </c>
      <c r="J508" s="4"/>
    </row>
    <row r="509" spans="1:10" ht="25.5" x14ac:dyDescent="0.25">
      <c r="A509" s="3">
        <v>45904</v>
      </c>
      <c r="B509" s="3">
        <v>45988</v>
      </c>
      <c r="C509" s="4" t="s">
        <v>116</v>
      </c>
      <c r="D509" s="6" t="s">
        <v>27</v>
      </c>
      <c r="E509" s="4" t="s">
        <v>501</v>
      </c>
      <c r="F509" s="42">
        <v>7800</v>
      </c>
      <c r="G509" s="5">
        <v>1489.08</v>
      </c>
      <c r="H509" s="5">
        <f t="shared" ref="H509" si="57">(F509-G509)</f>
        <v>6310.92</v>
      </c>
      <c r="I509" s="16">
        <f>IFERROR(+H509/F509,0)</f>
        <v>0.80909230769230767</v>
      </c>
      <c r="J509" s="4" t="s">
        <v>812</v>
      </c>
    </row>
    <row r="510" spans="1:10" ht="38.25" x14ac:dyDescent="0.25">
      <c r="A510" s="7">
        <v>45982</v>
      </c>
      <c r="B510" s="7">
        <v>45991</v>
      </c>
      <c r="C510" s="8" t="s">
        <v>110</v>
      </c>
      <c r="D510" s="10" t="s">
        <v>12</v>
      </c>
      <c r="E510" s="8" t="s">
        <v>780</v>
      </c>
      <c r="F510" s="8" t="s">
        <v>175</v>
      </c>
      <c r="G510" s="20">
        <v>1837.39</v>
      </c>
      <c r="H510" s="10"/>
      <c r="I510" s="10"/>
      <c r="J510" s="8"/>
    </row>
    <row r="511" spans="1:10" ht="25.5" x14ac:dyDescent="0.25">
      <c r="A511" s="3">
        <v>45488</v>
      </c>
      <c r="B511" s="3">
        <v>45991</v>
      </c>
      <c r="C511" s="4" t="s">
        <v>610</v>
      </c>
      <c r="D511" s="6" t="s">
        <v>12</v>
      </c>
      <c r="E511" s="4" t="s">
        <v>231</v>
      </c>
      <c r="F511" s="42">
        <v>21186.25</v>
      </c>
      <c r="G511" s="5">
        <v>21187</v>
      </c>
      <c r="H511" s="5">
        <f>(F511-G511)</f>
        <v>-0.75</v>
      </c>
      <c r="I511" s="16">
        <f>IFERROR(+H511/F511,0)</f>
        <v>-3.5400318602867423E-5</v>
      </c>
      <c r="J511" s="4"/>
    </row>
    <row r="512" spans="1:10" ht="25.5" x14ac:dyDescent="0.25">
      <c r="A512" s="3">
        <v>45292</v>
      </c>
      <c r="B512" s="3">
        <v>45991</v>
      </c>
      <c r="C512" s="4" t="s">
        <v>774</v>
      </c>
      <c r="D512" s="6" t="s">
        <v>12</v>
      </c>
      <c r="E512" s="4" t="s">
        <v>231</v>
      </c>
      <c r="F512" s="42">
        <v>4237.25</v>
      </c>
      <c r="G512" s="5">
        <v>4237.25</v>
      </c>
      <c r="H512" s="5">
        <f>(F512-G512)</f>
        <v>0</v>
      </c>
      <c r="I512" s="16">
        <f>IFERROR(+H512/F512,0)</f>
        <v>0</v>
      </c>
      <c r="J512" s="4"/>
    </row>
    <row r="513" spans="1:11" ht="25.5" x14ac:dyDescent="0.25">
      <c r="A513" s="3">
        <v>45980</v>
      </c>
      <c r="B513" s="3">
        <v>45991</v>
      </c>
      <c r="C513" s="4" t="s">
        <v>391</v>
      </c>
      <c r="D513" s="6" t="s">
        <v>12</v>
      </c>
      <c r="E513" s="4" t="s">
        <v>777</v>
      </c>
      <c r="F513" s="42">
        <v>24420</v>
      </c>
      <c r="G513" s="5">
        <v>24420</v>
      </c>
      <c r="H513" s="5">
        <f t="shared" ref="H513:H517" si="58">(F513-G513)</f>
        <v>0</v>
      </c>
      <c r="I513" s="16">
        <f t="shared" ref="I513:I517" si="59">IFERROR(+H513/F513,0)</f>
        <v>0</v>
      </c>
      <c r="J513" s="4"/>
      <c r="K513" s="41"/>
    </row>
    <row r="514" spans="1:11" ht="38.25" x14ac:dyDescent="0.25">
      <c r="A514" s="3">
        <v>45755</v>
      </c>
      <c r="B514" s="3">
        <v>45991</v>
      </c>
      <c r="C514" s="4" t="s">
        <v>775</v>
      </c>
      <c r="D514" s="6" t="s">
        <v>27</v>
      </c>
      <c r="E514" s="4" t="s">
        <v>776</v>
      </c>
      <c r="F514" s="42">
        <v>14125</v>
      </c>
      <c r="G514" s="5">
        <v>14125</v>
      </c>
      <c r="H514" s="5">
        <f t="shared" si="58"/>
        <v>0</v>
      </c>
      <c r="I514" s="16">
        <f t="shared" si="59"/>
        <v>0</v>
      </c>
      <c r="J514" s="4"/>
    </row>
    <row r="515" spans="1:11" ht="38.25" x14ac:dyDescent="0.25">
      <c r="A515" s="3">
        <v>45261</v>
      </c>
      <c r="B515" s="3">
        <v>45991</v>
      </c>
      <c r="C515" s="4" t="s">
        <v>342</v>
      </c>
      <c r="D515" s="6" t="s">
        <v>27</v>
      </c>
      <c r="E515" s="4" t="s">
        <v>773</v>
      </c>
      <c r="F515" s="42">
        <v>37169.050000000003</v>
      </c>
      <c r="G515" s="5">
        <v>37169.050000000003</v>
      </c>
      <c r="H515" s="5">
        <f t="shared" si="58"/>
        <v>0</v>
      </c>
      <c r="I515" s="16">
        <f t="shared" si="59"/>
        <v>0</v>
      </c>
      <c r="J515" s="4" t="s">
        <v>813</v>
      </c>
    </row>
    <row r="516" spans="1:11" ht="25.5" x14ac:dyDescent="0.25">
      <c r="A516" s="3">
        <v>45981</v>
      </c>
      <c r="B516" s="3">
        <v>45991</v>
      </c>
      <c r="C516" s="4" t="s">
        <v>778</v>
      </c>
      <c r="D516" s="6" t="s">
        <v>12</v>
      </c>
      <c r="E516" s="4" t="s">
        <v>779</v>
      </c>
      <c r="F516" s="42">
        <v>9850</v>
      </c>
      <c r="G516" s="5">
        <v>9850</v>
      </c>
      <c r="H516" s="5">
        <f t="shared" si="58"/>
        <v>0</v>
      </c>
      <c r="I516" s="16">
        <f t="shared" si="59"/>
        <v>0</v>
      </c>
      <c r="J516" s="4"/>
    </row>
    <row r="517" spans="1:11" ht="25.5" x14ac:dyDescent="0.25">
      <c r="A517" s="3">
        <v>45855</v>
      </c>
      <c r="B517" s="3">
        <v>45992</v>
      </c>
      <c r="C517" s="4" t="s">
        <v>60</v>
      </c>
      <c r="D517" s="6" t="s">
        <v>12</v>
      </c>
      <c r="E517" s="4" t="s">
        <v>231</v>
      </c>
      <c r="F517" s="42">
        <v>2200</v>
      </c>
      <c r="G517" s="5">
        <v>2200</v>
      </c>
      <c r="H517" s="5">
        <f t="shared" si="58"/>
        <v>0</v>
      </c>
      <c r="I517" s="16">
        <f t="shared" si="59"/>
        <v>0</v>
      </c>
      <c r="J517" s="4"/>
    </row>
    <row r="518" spans="1:11" ht="25.5" x14ac:dyDescent="0.25">
      <c r="A518" s="3">
        <v>45989</v>
      </c>
      <c r="B518" s="3">
        <v>45995</v>
      </c>
      <c r="C518" s="4" t="s">
        <v>349</v>
      </c>
      <c r="D518" s="6" t="s">
        <v>27</v>
      </c>
      <c r="E518" s="4" t="s">
        <v>781</v>
      </c>
      <c r="F518" s="42">
        <v>2374.8000000000002</v>
      </c>
      <c r="G518" s="5">
        <v>2374.8000000000002</v>
      </c>
      <c r="H518" s="5">
        <f t="shared" ref="H518:H519" si="60">(F518-G518)</f>
        <v>0</v>
      </c>
      <c r="I518" s="16">
        <f t="shared" ref="I518:I519" si="61">IFERROR(+H518/F518,0)</f>
        <v>0</v>
      </c>
      <c r="J518" s="4" t="s">
        <v>814</v>
      </c>
    </row>
    <row r="519" spans="1:11" ht="25.5" x14ac:dyDescent="0.25">
      <c r="A519" s="3">
        <v>45993</v>
      </c>
      <c r="B519" s="3">
        <v>45995</v>
      </c>
      <c r="C519" s="4" t="s">
        <v>365</v>
      </c>
      <c r="D519" s="6" t="s">
        <v>12</v>
      </c>
      <c r="E519" s="4" t="s">
        <v>782</v>
      </c>
      <c r="F519" s="42">
        <v>8500</v>
      </c>
      <c r="G519" s="5">
        <v>8500</v>
      </c>
      <c r="H519" s="5">
        <f t="shared" si="60"/>
        <v>0</v>
      </c>
      <c r="I519" s="16">
        <f t="shared" si="61"/>
        <v>0</v>
      </c>
      <c r="J519" s="4"/>
    </row>
    <row r="520" spans="1:11" x14ac:dyDescent="0.25">
      <c r="A520" s="3">
        <v>45979</v>
      </c>
      <c r="B520" s="3">
        <v>46001</v>
      </c>
      <c r="C520" s="4" t="s">
        <v>14</v>
      </c>
      <c r="D520" s="6" t="s">
        <v>156</v>
      </c>
      <c r="E520" s="4" t="s">
        <v>783</v>
      </c>
      <c r="F520" s="42">
        <v>7700</v>
      </c>
      <c r="G520" s="5">
        <v>7700</v>
      </c>
      <c r="H520" s="5">
        <v>0</v>
      </c>
      <c r="I520" s="16">
        <v>0</v>
      </c>
      <c r="J520" s="4"/>
    </row>
    <row r="521" spans="1:11" x14ac:dyDescent="0.25">
      <c r="A521" s="3">
        <v>45656</v>
      </c>
      <c r="B521" s="3">
        <v>46005</v>
      </c>
      <c r="C521" s="4" t="s">
        <v>391</v>
      </c>
      <c r="D521" s="6" t="s">
        <v>12</v>
      </c>
      <c r="E521" s="4" t="s">
        <v>784</v>
      </c>
      <c r="F521" s="42">
        <v>89500</v>
      </c>
      <c r="G521" s="5">
        <v>84500</v>
      </c>
      <c r="H521" s="5">
        <f>F521-G521</f>
        <v>5000</v>
      </c>
      <c r="I521" s="16">
        <f>H521/F521</f>
        <v>5.5865921787709494E-2</v>
      </c>
      <c r="J521" s="4"/>
    </row>
    <row r="522" spans="1:11" ht="25.5" x14ac:dyDescent="0.25">
      <c r="A522" s="3">
        <v>45869</v>
      </c>
      <c r="B522" s="3">
        <v>46005</v>
      </c>
      <c r="C522" s="4" t="s">
        <v>616</v>
      </c>
      <c r="D522" s="6" t="s">
        <v>12</v>
      </c>
      <c r="E522" s="4" t="s">
        <v>395</v>
      </c>
      <c r="F522" s="42">
        <v>108000</v>
      </c>
      <c r="G522" s="5">
        <v>108000</v>
      </c>
      <c r="H522" s="5">
        <f t="shared" ref="H522:H523" si="62">F522-G522</f>
        <v>0</v>
      </c>
      <c r="I522" s="16">
        <f t="shared" ref="I522:I523" si="63">H522/F522</f>
        <v>0</v>
      </c>
      <c r="J522" s="4"/>
    </row>
    <row r="523" spans="1:11" ht="25.5" x14ac:dyDescent="0.25">
      <c r="A523" s="3">
        <v>45888</v>
      </c>
      <c r="B523" s="3">
        <v>46005</v>
      </c>
      <c r="C523" s="4" t="s">
        <v>393</v>
      </c>
      <c r="D523" s="6" t="s">
        <v>12</v>
      </c>
      <c r="E523" s="4" t="s">
        <v>547</v>
      </c>
      <c r="F523" s="42">
        <v>30660</v>
      </c>
      <c r="G523" s="5">
        <v>30660</v>
      </c>
      <c r="H523" s="5">
        <f t="shared" si="62"/>
        <v>0</v>
      </c>
      <c r="I523" s="16">
        <f t="shared" si="63"/>
        <v>0</v>
      </c>
      <c r="J523" s="4"/>
    </row>
    <row r="524" spans="1:11" ht="38.25" x14ac:dyDescent="0.25">
      <c r="A524" s="3">
        <v>45276</v>
      </c>
      <c r="B524" s="3">
        <v>46006</v>
      </c>
      <c r="C524" s="4" t="s">
        <v>610</v>
      </c>
      <c r="D524" s="6" t="s">
        <v>12</v>
      </c>
      <c r="E524" s="4" t="s">
        <v>159</v>
      </c>
      <c r="F524" s="42">
        <v>29912</v>
      </c>
      <c r="G524" s="5">
        <v>29912</v>
      </c>
      <c r="H524" s="5">
        <f>(F524-G524)</f>
        <v>0</v>
      </c>
      <c r="I524" s="16">
        <f>IFERROR(+H524/F524,0)</f>
        <v>0</v>
      </c>
      <c r="J524" s="4"/>
    </row>
    <row r="525" spans="1:11" x14ac:dyDescent="0.25">
      <c r="A525" s="3">
        <v>45979</v>
      </c>
      <c r="B525" s="3">
        <v>46008</v>
      </c>
      <c r="C525" s="4" t="s">
        <v>785</v>
      </c>
      <c r="D525" s="6" t="s">
        <v>12</v>
      </c>
      <c r="E525" s="4" t="s">
        <v>786</v>
      </c>
      <c r="F525" s="42">
        <v>13550</v>
      </c>
      <c r="G525" s="5">
        <v>13550</v>
      </c>
      <c r="H525" s="5">
        <f t="shared" ref="H525:H530" si="64">(F525-G525)</f>
        <v>0</v>
      </c>
      <c r="I525" s="16">
        <f t="shared" ref="I525:I530" si="65">IFERROR(+H525/F525,0)</f>
        <v>0</v>
      </c>
      <c r="J525" s="4"/>
    </row>
    <row r="526" spans="1:11" ht="25.5" x14ac:dyDescent="0.25">
      <c r="A526" s="3">
        <v>45979</v>
      </c>
      <c r="B526" s="3">
        <v>46008</v>
      </c>
      <c r="C526" s="4" t="s">
        <v>787</v>
      </c>
      <c r="D526" s="6" t="s">
        <v>12</v>
      </c>
      <c r="E526" s="4" t="s">
        <v>788</v>
      </c>
      <c r="F526" s="42">
        <v>4686</v>
      </c>
      <c r="G526" s="5">
        <v>4686</v>
      </c>
      <c r="H526" s="5">
        <f t="shared" si="64"/>
        <v>0</v>
      </c>
      <c r="I526" s="16">
        <f t="shared" si="65"/>
        <v>0</v>
      </c>
      <c r="J526" s="4"/>
    </row>
    <row r="527" spans="1:11" x14ac:dyDescent="0.25">
      <c r="A527" s="3">
        <v>44278</v>
      </c>
      <c r="B527" s="3">
        <v>46013</v>
      </c>
      <c r="C527" s="4" t="s">
        <v>353</v>
      </c>
      <c r="D527" s="6" t="s">
        <v>27</v>
      </c>
      <c r="E527" s="4" t="s">
        <v>789</v>
      </c>
      <c r="F527" s="42">
        <v>110304</v>
      </c>
      <c r="G527" s="5">
        <v>110304</v>
      </c>
      <c r="H527" s="5">
        <f t="shared" si="64"/>
        <v>0</v>
      </c>
      <c r="I527" s="16">
        <f t="shared" si="65"/>
        <v>0</v>
      </c>
      <c r="J527" s="4"/>
    </row>
    <row r="528" spans="1:11" ht="25.5" x14ac:dyDescent="0.25">
      <c r="A528" s="3">
        <v>45953</v>
      </c>
      <c r="B528" s="3">
        <v>46013</v>
      </c>
      <c r="C528" s="4" t="s">
        <v>38</v>
      </c>
      <c r="D528" s="6" t="s">
        <v>12</v>
      </c>
      <c r="E528" s="4" t="s">
        <v>790</v>
      </c>
      <c r="F528" s="42">
        <v>40150</v>
      </c>
      <c r="G528" s="5">
        <v>47854.62</v>
      </c>
      <c r="H528" s="5">
        <f t="shared" si="64"/>
        <v>-7704.6200000000026</v>
      </c>
      <c r="I528" s="16">
        <f t="shared" si="65"/>
        <v>-0.19189589041095897</v>
      </c>
      <c r="J528" s="4" t="s">
        <v>810</v>
      </c>
    </row>
    <row r="529" spans="1:10" x14ac:dyDescent="0.25">
      <c r="A529" s="3">
        <v>43463</v>
      </c>
      <c r="B529" s="3">
        <v>46019</v>
      </c>
      <c r="C529" s="4" t="s">
        <v>398</v>
      </c>
      <c r="D529" s="6" t="s">
        <v>12</v>
      </c>
      <c r="E529" s="4" t="s">
        <v>791</v>
      </c>
      <c r="F529" s="42">
        <v>116840</v>
      </c>
      <c r="G529" s="5">
        <v>116840</v>
      </c>
      <c r="H529" s="5">
        <f t="shared" si="64"/>
        <v>0</v>
      </c>
      <c r="I529" s="16">
        <f t="shared" si="65"/>
        <v>0</v>
      </c>
      <c r="J529" s="4"/>
    </row>
    <row r="530" spans="1:10" x14ac:dyDescent="0.25">
      <c r="A530" s="3">
        <v>45291</v>
      </c>
      <c r="B530" s="3">
        <v>46021</v>
      </c>
      <c r="C530" s="4" t="s">
        <v>792</v>
      </c>
      <c r="D530" s="6" t="s">
        <v>27</v>
      </c>
      <c r="E530" s="4" t="s">
        <v>793</v>
      </c>
      <c r="F530" s="42">
        <v>26853.9</v>
      </c>
      <c r="G530" s="5">
        <v>26853.9</v>
      </c>
      <c r="H530" s="5">
        <f t="shared" si="64"/>
        <v>0</v>
      </c>
      <c r="I530" s="16">
        <f t="shared" si="65"/>
        <v>0</v>
      </c>
      <c r="J530" s="4"/>
    </row>
    <row r="531" spans="1:10" ht="38.25" x14ac:dyDescent="0.25">
      <c r="A531" s="3">
        <v>45627</v>
      </c>
      <c r="B531" s="3">
        <v>46021</v>
      </c>
      <c r="C531" s="4" t="s">
        <v>225</v>
      </c>
      <c r="D531" s="6" t="s">
        <v>12</v>
      </c>
      <c r="E531" s="4" t="s">
        <v>231</v>
      </c>
      <c r="F531" s="42">
        <v>35532.68</v>
      </c>
      <c r="G531" s="5">
        <v>35532.68</v>
      </c>
      <c r="H531" s="5">
        <f>(F531-G531)</f>
        <v>0</v>
      </c>
      <c r="I531" s="16">
        <f>IFERROR(+H531/F531,0)</f>
        <v>0</v>
      </c>
      <c r="J531" s="4"/>
    </row>
    <row r="532" spans="1:10" x14ac:dyDescent="0.25">
      <c r="A532" s="3">
        <v>44926</v>
      </c>
      <c r="B532" s="3">
        <v>46022</v>
      </c>
      <c r="C532" s="4" t="s">
        <v>381</v>
      </c>
      <c r="D532" s="6" t="s">
        <v>12</v>
      </c>
      <c r="E532" s="4" t="s">
        <v>795</v>
      </c>
      <c r="F532" s="42">
        <v>35892</v>
      </c>
      <c r="G532" s="5">
        <v>35892</v>
      </c>
      <c r="H532" s="5">
        <f>(F532-G532)</f>
        <v>0</v>
      </c>
      <c r="I532" s="16">
        <f>IFERROR(+H532/F532,0)</f>
        <v>0</v>
      </c>
      <c r="J532" s="4"/>
    </row>
    <row r="533" spans="1:10" ht="25.5" x14ac:dyDescent="0.25">
      <c r="A533" s="3">
        <v>45292</v>
      </c>
      <c r="B533" s="3">
        <v>46022</v>
      </c>
      <c r="C533" s="4" t="s">
        <v>765</v>
      </c>
      <c r="D533" s="6" t="s">
        <v>12</v>
      </c>
      <c r="E533" s="4" t="s">
        <v>231</v>
      </c>
      <c r="F533" s="42">
        <v>8574</v>
      </c>
      <c r="G533" s="5">
        <v>8574</v>
      </c>
      <c r="H533" s="5">
        <f>(F533-G533)</f>
        <v>0</v>
      </c>
      <c r="I533" s="16">
        <f>IFERROR(+H533/F533,0)</f>
        <v>0</v>
      </c>
      <c r="J533" s="4"/>
    </row>
    <row r="534" spans="1:10" ht="63.75" x14ac:dyDescent="0.25">
      <c r="A534" s="3">
        <v>45775</v>
      </c>
      <c r="B534" s="3">
        <v>46022</v>
      </c>
      <c r="C534" s="4" t="s">
        <v>176</v>
      </c>
      <c r="D534" s="6" t="s">
        <v>12</v>
      </c>
      <c r="E534" s="4" t="s">
        <v>434</v>
      </c>
      <c r="F534" s="42">
        <v>52300</v>
      </c>
      <c r="G534" s="5">
        <v>25000</v>
      </c>
      <c r="H534" s="5">
        <f>F534-G534</f>
        <v>27300</v>
      </c>
      <c r="I534" s="16">
        <f>H534/F534</f>
        <v>0.52198852772466542</v>
      </c>
      <c r="J534" s="4"/>
    </row>
    <row r="535" spans="1:10" x14ac:dyDescent="0.25">
      <c r="A535" s="3">
        <v>45666</v>
      </c>
      <c r="B535" s="3">
        <v>46022</v>
      </c>
      <c r="C535" s="4" t="s">
        <v>428</v>
      </c>
      <c r="D535" s="6" t="s">
        <v>12</v>
      </c>
      <c r="E535" s="4" t="s">
        <v>429</v>
      </c>
      <c r="F535" s="42">
        <v>4275</v>
      </c>
      <c r="G535" s="5">
        <v>4320</v>
      </c>
      <c r="H535" s="5">
        <f>(F535-G535)</f>
        <v>-45</v>
      </c>
      <c r="I535" s="16">
        <f>IFERROR(+H535/F535,0)</f>
        <v>-1.0526315789473684E-2</v>
      </c>
      <c r="J535" s="4"/>
    </row>
    <row r="536" spans="1:10" ht="38.25" x14ac:dyDescent="0.25">
      <c r="A536" s="3">
        <v>44562</v>
      </c>
      <c r="B536" s="3">
        <v>46022</v>
      </c>
      <c r="C536" s="29" t="s">
        <v>598</v>
      </c>
      <c r="D536" s="6" t="s">
        <v>12</v>
      </c>
      <c r="E536" s="4" t="s">
        <v>794</v>
      </c>
      <c r="F536" s="42">
        <v>0</v>
      </c>
      <c r="G536" s="5">
        <v>42832.37</v>
      </c>
      <c r="H536" s="5">
        <f>(F536-G536)</f>
        <v>-42832.37</v>
      </c>
      <c r="I536" s="16">
        <f>IFERROR(+H536/F536,0)</f>
        <v>0</v>
      </c>
      <c r="J536" s="4"/>
    </row>
    <row r="537" spans="1:10" x14ac:dyDescent="0.25">
      <c r="A537" s="7">
        <v>45643</v>
      </c>
      <c r="B537" s="7">
        <v>46022</v>
      </c>
      <c r="C537" s="8" t="s">
        <v>426</v>
      </c>
      <c r="D537" s="10" t="s">
        <v>12</v>
      </c>
      <c r="E537" s="8" t="s">
        <v>799</v>
      </c>
      <c r="F537" s="45">
        <v>173129.13</v>
      </c>
      <c r="G537" s="9">
        <v>168485.83</v>
      </c>
      <c r="H537" s="9">
        <f>(F537-G537)</f>
        <v>4643.3000000000175</v>
      </c>
      <c r="I537" s="52">
        <f>IFERROR(+H537/F537,0)</f>
        <v>2.6819865611292664E-2</v>
      </c>
      <c r="J537" s="8"/>
    </row>
    <row r="538" spans="1:10" x14ac:dyDescent="0.25">
      <c r="A538" s="3">
        <v>45643</v>
      </c>
      <c r="B538" s="3">
        <v>46022</v>
      </c>
      <c r="C538" s="4" t="s">
        <v>426</v>
      </c>
      <c r="D538" s="6" t="s">
        <v>12</v>
      </c>
      <c r="E538" s="4" t="s">
        <v>800</v>
      </c>
      <c r="F538" s="42">
        <v>2788281.14</v>
      </c>
      <c r="G538" s="5">
        <v>2788281.14</v>
      </c>
      <c r="H538" s="5">
        <f>F538-G538</f>
        <v>0</v>
      </c>
      <c r="I538" s="51">
        <f>H538/F538</f>
        <v>0</v>
      </c>
      <c r="J538" s="4"/>
    </row>
    <row r="539" spans="1:10" x14ac:dyDescent="0.25">
      <c r="A539" s="3">
        <v>45646</v>
      </c>
      <c r="B539" s="3">
        <v>46022</v>
      </c>
      <c r="C539" s="4" t="s">
        <v>445</v>
      </c>
      <c r="D539" s="6" t="s">
        <v>156</v>
      </c>
      <c r="E539" s="4" t="s">
        <v>801</v>
      </c>
      <c r="F539" s="42">
        <v>15050</v>
      </c>
      <c r="G539" s="5">
        <v>14700</v>
      </c>
      <c r="H539" s="5">
        <f>F539-G539</f>
        <v>350</v>
      </c>
      <c r="I539" s="16">
        <f>H539/F539</f>
        <v>2.3255813953488372E-2</v>
      </c>
      <c r="J539" s="4"/>
    </row>
    <row r="540" spans="1:10" ht="25.5" x14ac:dyDescent="0.25">
      <c r="A540" s="3">
        <v>45646</v>
      </c>
      <c r="B540" s="3">
        <v>46022</v>
      </c>
      <c r="C540" s="4" t="s">
        <v>396</v>
      </c>
      <c r="D540" s="6" t="s">
        <v>156</v>
      </c>
      <c r="E540" s="4" t="s">
        <v>802</v>
      </c>
      <c r="F540" s="42">
        <v>16800</v>
      </c>
      <c r="G540" s="5">
        <v>16800</v>
      </c>
      <c r="H540" s="5">
        <v>0</v>
      </c>
      <c r="I540" s="16">
        <v>0</v>
      </c>
      <c r="J540" s="4"/>
    </row>
    <row r="541" spans="1:10" ht="25.5" x14ac:dyDescent="0.25">
      <c r="A541" s="3">
        <v>45292</v>
      </c>
      <c r="B541" s="3">
        <v>46022</v>
      </c>
      <c r="C541" s="4" t="s">
        <v>798</v>
      </c>
      <c r="D541" s="6" t="s">
        <v>12</v>
      </c>
      <c r="E541" s="4" t="s">
        <v>231</v>
      </c>
      <c r="F541" s="42">
        <v>3739</v>
      </c>
      <c r="G541" s="5">
        <v>3739</v>
      </c>
      <c r="H541" s="5">
        <f>(F541-G541)</f>
        <v>0</v>
      </c>
      <c r="I541" s="16">
        <f>IFERROR(+H541/F541,0)</f>
        <v>0</v>
      </c>
      <c r="J541" s="4"/>
    </row>
    <row r="542" spans="1:10" ht="25.5" x14ac:dyDescent="0.25">
      <c r="A542" s="3">
        <v>45658</v>
      </c>
      <c r="B542" s="3">
        <v>46022</v>
      </c>
      <c r="C542" s="4" t="s">
        <v>416</v>
      </c>
      <c r="D542" s="6" t="s">
        <v>12</v>
      </c>
      <c r="E542" s="4" t="s">
        <v>804</v>
      </c>
      <c r="F542" s="42">
        <v>1120223</v>
      </c>
      <c r="G542" s="5">
        <v>1080327</v>
      </c>
      <c r="H542" s="5">
        <f>F542-G542</f>
        <v>39896</v>
      </c>
      <c r="I542" s="16">
        <f>H542/F542</f>
        <v>3.5614337502443708E-2</v>
      </c>
      <c r="J542" s="4"/>
    </row>
    <row r="543" spans="1:10" ht="25.5" x14ac:dyDescent="0.25">
      <c r="A543" s="3">
        <v>45981</v>
      </c>
      <c r="B543" s="3">
        <v>46022</v>
      </c>
      <c r="C543" s="4" t="s">
        <v>130</v>
      </c>
      <c r="D543" s="6" t="s">
        <v>12</v>
      </c>
      <c r="E543" s="4" t="s">
        <v>808</v>
      </c>
      <c r="F543" s="42">
        <v>104341.6</v>
      </c>
      <c r="G543" s="5">
        <v>47428</v>
      </c>
      <c r="H543" s="5">
        <f>F543-G543</f>
        <v>56913.600000000006</v>
      </c>
      <c r="I543" s="16">
        <f>H543/F543</f>
        <v>0.54545454545454553</v>
      </c>
      <c r="J543" s="4" t="s">
        <v>869</v>
      </c>
    </row>
    <row r="544" spans="1:10" ht="25.5" x14ac:dyDescent="0.25">
      <c r="A544" s="3">
        <v>45323</v>
      </c>
      <c r="B544" s="3">
        <v>46022</v>
      </c>
      <c r="C544" s="4" t="s">
        <v>36</v>
      </c>
      <c r="D544" s="6" t="s">
        <v>12</v>
      </c>
      <c r="E544" s="4" t="s">
        <v>231</v>
      </c>
      <c r="F544" s="42">
        <v>4487</v>
      </c>
      <c r="G544" s="5">
        <v>4487</v>
      </c>
      <c r="H544" s="5">
        <f>(F544-G544)</f>
        <v>0</v>
      </c>
      <c r="I544" s="16">
        <f>IFERROR(+H544/F544,0)</f>
        <v>0</v>
      </c>
      <c r="J544" s="4"/>
    </row>
    <row r="545" spans="1:11" ht="25.5" x14ac:dyDescent="0.25">
      <c r="A545" s="3">
        <v>45751</v>
      </c>
      <c r="B545" s="3">
        <v>46022</v>
      </c>
      <c r="C545" s="4" t="s">
        <v>775</v>
      </c>
      <c r="D545" s="6" t="s">
        <v>27</v>
      </c>
      <c r="E545" s="4" t="s">
        <v>807</v>
      </c>
      <c r="F545" s="42">
        <v>9240</v>
      </c>
      <c r="G545" s="5">
        <v>9240</v>
      </c>
      <c r="H545" s="5">
        <f t="shared" ref="H545:H579" si="66">(F545-G545)</f>
        <v>0</v>
      </c>
      <c r="I545" s="16">
        <f t="shared" ref="I545" si="67">IFERROR(+H545/F545,0)</f>
        <v>0</v>
      </c>
      <c r="J545" s="4"/>
    </row>
    <row r="546" spans="1:11" ht="25.5" x14ac:dyDescent="0.25">
      <c r="A546" s="3">
        <v>45709</v>
      </c>
      <c r="B546" s="3">
        <v>46022</v>
      </c>
      <c r="C546" s="4" t="s">
        <v>437</v>
      </c>
      <c r="D546" s="6" t="s">
        <v>12</v>
      </c>
      <c r="E546" s="4" t="s">
        <v>805</v>
      </c>
      <c r="F546" s="4" t="s">
        <v>345</v>
      </c>
      <c r="G546" s="5">
        <v>6737</v>
      </c>
      <c r="H546" s="5"/>
      <c r="I546" s="16"/>
      <c r="J546" s="4"/>
    </row>
    <row r="547" spans="1:11" x14ac:dyDescent="0.25">
      <c r="A547" s="3">
        <v>44927</v>
      </c>
      <c r="B547" s="3">
        <v>46022</v>
      </c>
      <c r="C547" s="4" t="s">
        <v>796</v>
      </c>
      <c r="D547" s="6" t="s">
        <v>156</v>
      </c>
      <c r="E547" s="4" t="s">
        <v>797</v>
      </c>
      <c r="F547" s="42">
        <v>534</v>
      </c>
      <c r="G547" s="5">
        <v>534</v>
      </c>
      <c r="H547" s="5">
        <f t="shared" si="66"/>
        <v>0</v>
      </c>
      <c r="I547" s="16">
        <v>0</v>
      </c>
      <c r="J547" s="4" t="s">
        <v>811</v>
      </c>
    </row>
    <row r="548" spans="1:11" x14ac:dyDescent="0.25">
      <c r="A548" s="3">
        <v>45646</v>
      </c>
      <c r="B548" s="3">
        <v>46022</v>
      </c>
      <c r="C548" s="4" t="s">
        <v>430</v>
      </c>
      <c r="D548" s="6" t="s">
        <v>156</v>
      </c>
      <c r="E548" s="4" t="s">
        <v>803</v>
      </c>
      <c r="F548" s="42">
        <v>18400</v>
      </c>
      <c r="G548" s="5">
        <v>18000</v>
      </c>
      <c r="H548" s="5">
        <f t="shared" si="66"/>
        <v>400</v>
      </c>
      <c r="I548" s="51">
        <f>H548/F548</f>
        <v>2.1739130434782608E-2</v>
      </c>
      <c r="J548" s="4"/>
      <c r="K548" s="41"/>
    </row>
    <row r="549" spans="1:11" ht="25.5" x14ac:dyDescent="0.25">
      <c r="A549" s="3">
        <v>45709</v>
      </c>
      <c r="B549" s="3">
        <v>46022</v>
      </c>
      <c r="C549" s="4" t="s">
        <v>432</v>
      </c>
      <c r="D549" s="6" t="s">
        <v>12</v>
      </c>
      <c r="E549" s="4" t="s">
        <v>806</v>
      </c>
      <c r="F549" s="4" t="s">
        <v>345</v>
      </c>
      <c r="G549" s="5">
        <v>57645</v>
      </c>
      <c r="H549" s="5"/>
      <c r="I549" s="51"/>
      <c r="J549" s="4"/>
    </row>
    <row r="550" spans="1:11" ht="25.5" x14ac:dyDescent="0.25">
      <c r="A550" s="3">
        <v>45658</v>
      </c>
      <c r="B550" s="3">
        <v>46022</v>
      </c>
      <c r="C550" s="4" t="s">
        <v>424</v>
      </c>
      <c r="D550" s="6" t="s">
        <v>12</v>
      </c>
      <c r="E550" s="4" t="s">
        <v>425</v>
      </c>
      <c r="F550" s="42">
        <v>4444.57</v>
      </c>
      <c r="G550" s="5">
        <v>4441.29</v>
      </c>
      <c r="H550" s="5">
        <f t="shared" si="66"/>
        <v>3.2799999999997453</v>
      </c>
      <c r="I550" s="16">
        <f>IFERROR(+H550/F550,0)</f>
        <v>7.3797915208889621E-4</v>
      </c>
      <c r="J550" s="4"/>
    </row>
    <row r="551" spans="1:11" ht="25.5" x14ac:dyDescent="0.25">
      <c r="A551" s="3">
        <v>45839</v>
      </c>
      <c r="B551" s="3">
        <v>46022</v>
      </c>
      <c r="C551" s="4" t="s">
        <v>576</v>
      </c>
      <c r="D551" s="6" t="s">
        <v>12</v>
      </c>
      <c r="E551" s="4" t="s">
        <v>231</v>
      </c>
      <c r="F551" s="42">
        <v>1000</v>
      </c>
      <c r="G551" s="5">
        <v>1000</v>
      </c>
      <c r="H551" s="5">
        <f t="shared" si="66"/>
        <v>0</v>
      </c>
      <c r="I551" s="16">
        <f>IFERROR(+H551/F551,0)</f>
        <v>0</v>
      </c>
      <c r="J551" s="4"/>
    </row>
    <row r="552" spans="1:11" ht="25.5" x14ac:dyDescent="0.25">
      <c r="A552" s="3">
        <v>45988</v>
      </c>
      <c r="B552" s="3">
        <v>46026</v>
      </c>
      <c r="C552" s="4" t="s">
        <v>616</v>
      </c>
      <c r="D552" s="6" t="s">
        <v>12</v>
      </c>
      <c r="E552" s="4" t="s">
        <v>817</v>
      </c>
      <c r="F552" s="42">
        <v>100000</v>
      </c>
      <c r="G552" s="42">
        <v>100000</v>
      </c>
      <c r="H552" s="5">
        <f t="shared" si="66"/>
        <v>0</v>
      </c>
      <c r="I552" s="16">
        <f t="shared" ref="I552:I579" si="68">IFERROR(+H552/F552,0)</f>
        <v>0</v>
      </c>
      <c r="J552" s="6"/>
    </row>
    <row r="553" spans="1:11" x14ac:dyDescent="0.25">
      <c r="A553" s="3">
        <v>45992</v>
      </c>
      <c r="B553" s="3">
        <v>46033</v>
      </c>
      <c r="C553" s="4" t="s">
        <v>818</v>
      </c>
      <c r="D553" s="6" t="s">
        <v>12</v>
      </c>
      <c r="E553" s="4" t="s">
        <v>819</v>
      </c>
      <c r="F553" s="42">
        <v>47945</v>
      </c>
      <c r="G553" s="42">
        <v>47945</v>
      </c>
      <c r="H553" s="5">
        <f t="shared" si="66"/>
        <v>0</v>
      </c>
      <c r="I553" s="16">
        <f t="shared" si="68"/>
        <v>0</v>
      </c>
      <c r="J553" s="6"/>
    </row>
    <row r="554" spans="1:11" ht="25.5" x14ac:dyDescent="0.25">
      <c r="A554" s="3">
        <v>44574</v>
      </c>
      <c r="B554" s="3">
        <v>46034</v>
      </c>
      <c r="C554" s="4" t="s">
        <v>820</v>
      </c>
      <c r="D554" s="6" t="s">
        <v>91</v>
      </c>
      <c r="E554" s="4" t="s">
        <v>821</v>
      </c>
      <c r="F554" s="42">
        <v>61500</v>
      </c>
      <c r="G554" s="5">
        <v>61500</v>
      </c>
      <c r="H554" s="5">
        <f t="shared" si="66"/>
        <v>0</v>
      </c>
      <c r="I554" s="16">
        <f t="shared" si="68"/>
        <v>0</v>
      </c>
      <c r="J554" s="6"/>
    </row>
    <row r="555" spans="1:11" ht="25.5" x14ac:dyDescent="0.25">
      <c r="A555" s="3">
        <v>45306</v>
      </c>
      <c r="B555" s="3">
        <v>46036</v>
      </c>
      <c r="C555" s="4" t="s">
        <v>822</v>
      </c>
      <c r="D555" s="6" t="s">
        <v>12</v>
      </c>
      <c r="E555" s="4" t="s">
        <v>231</v>
      </c>
      <c r="F555" s="42">
        <v>2991</v>
      </c>
      <c r="G555" s="42">
        <v>2991</v>
      </c>
      <c r="H555" s="5">
        <f t="shared" si="66"/>
        <v>0</v>
      </c>
      <c r="I555" s="16">
        <f t="shared" si="68"/>
        <v>0</v>
      </c>
      <c r="J555" s="6"/>
    </row>
    <row r="556" spans="1:11" ht="38.25" x14ac:dyDescent="0.25">
      <c r="A556" s="3">
        <v>45901</v>
      </c>
      <c r="B556" s="3">
        <v>46053</v>
      </c>
      <c r="C556" s="4" t="s">
        <v>823</v>
      </c>
      <c r="D556" s="6" t="s">
        <v>12</v>
      </c>
      <c r="E556" s="4" t="s">
        <v>824</v>
      </c>
      <c r="F556" s="42">
        <v>12850</v>
      </c>
      <c r="G556" s="42">
        <v>12850</v>
      </c>
      <c r="H556" s="5">
        <f t="shared" si="66"/>
        <v>0</v>
      </c>
      <c r="I556" s="16">
        <f t="shared" si="68"/>
        <v>0</v>
      </c>
      <c r="J556" s="6"/>
    </row>
    <row r="557" spans="1:11" ht="25.5" x14ac:dyDescent="0.25">
      <c r="A557" s="3">
        <v>45611</v>
      </c>
      <c r="B557" s="3">
        <v>46056</v>
      </c>
      <c r="C557" s="4" t="s">
        <v>38</v>
      </c>
      <c r="D557" s="6" t="s">
        <v>12</v>
      </c>
      <c r="E557" s="4" t="s">
        <v>825</v>
      </c>
      <c r="F557" s="42">
        <v>10000</v>
      </c>
      <c r="G557" s="42">
        <v>10000</v>
      </c>
      <c r="H557" s="5">
        <f t="shared" si="66"/>
        <v>0</v>
      </c>
      <c r="I557" s="16">
        <f t="shared" si="68"/>
        <v>0</v>
      </c>
      <c r="J557" s="6"/>
    </row>
    <row r="558" spans="1:11" ht="25.5" x14ac:dyDescent="0.25">
      <c r="A558" s="3">
        <v>45692</v>
      </c>
      <c r="B558" s="3">
        <v>46056</v>
      </c>
      <c r="C558" s="4" t="s">
        <v>26</v>
      </c>
      <c r="D558" s="6" t="s">
        <v>27</v>
      </c>
      <c r="E558" s="4" t="s">
        <v>826</v>
      </c>
      <c r="F558" s="4" t="s">
        <v>29</v>
      </c>
      <c r="G558" s="42">
        <v>1318</v>
      </c>
      <c r="H558" s="5">
        <f>IFERROR(F558-G558,0)</f>
        <v>0</v>
      </c>
      <c r="I558" s="16">
        <f t="shared" ref="I558" si="69">IFERROR(+H558/F558,0)</f>
        <v>0</v>
      </c>
      <c r="J558" s="6"/>
    </row>
    <row r="559" spans="1:11" ht="25.5" x14ac:dyDescent="0.25">
      <c r="A559" s="3">
        <v>46062</v>
      </c>
      <c r="B559" s="3">
        <v>46066</v>
      </c>
      <c r="C559" s="4" t="s">
        <v>827</v>
      </c>
      <c r="D559" s="6" t="s">
        <v>27</v>
      </c>
      <c r="E559" s="4" t="s">
        <v>828</v>
      </c>
      <c r="F559" s="42">
        <v>500</v>
      </c>
      <c r="G559" s="42">
        <v>500</v>
      </c>
      <c r="H559" s="5">
        <f t="shared" si="66"/>
        <v>0</v>
      </c>
      <c r="I559" s="16">
        <f t="shared" si="68"/>
        <v>0</v>
      </c>
      <c r="J559" s="6"/>
    </row>
    <row r="560" spans="1:11" ht="25.5" x14ac:dyDescent="0.25">
      <c r="A560" s="3">
        <v>46057</v>
      </c>
      <c r="B560" s="3">
        <v>46068</v>
      </c>
      <c r="C560" s="4" t="s">
        <v>426</v>
      </c>
      <c r="D560" s="6" t="s">
        <v>12</v>
      </c>
      <c r="E560" s="4" t="s">
        <v>829</v>
      </c>
      <c r="F560" s="42">
        <v>24488.76</v>
      </c>
      <c r="G560" s="42">
        <v>24488.76</v>
      </c>
      <c r="H560" s="5">
        <f t="shared" si="66"/>
        <v>0</v>
      </c>
      <c r="I560" s="16">
        <f t="shared" si="68"/>
        <v>0</v>
      </c>
      <c r="J560" s="6"/>
    </row>
    <row r="561" spans="1:10" x14ac:dyDescent="0.25">
      <c r="A561" s="3">
        <v>46070</v>
      </c>
      <c r="B561" s="3">
        <v>46070</v>
      </c>
      <c r="C561" s="4" t="s">
        <v>830</v>
      </c>
      <c r="D561" s="6" t="s">
        <v>27</v>
      </c>
      <c r="E561" s="4" t="s">
        <v>831</v>
      </c>
      <c r="F561" s="42">
        <v>1200</v>
      </c>
      <c r="G561" s="42">
        <v>700</v>
      </c>
      <c r="H561" s="5">
        <f t="shared" si="66"/>
        <v>500</v>
      </c>
      <c r="I561" s="16">
        <f t="shared" si="68"/>
        <v>0.41666666666666669</v>
      </c>
      <c r="J561" s="6" t="s">
        <v>856</v>
      </c>
    </row>
    <row r="562" spans="1:10" ht="25.5" x14ac:dyDescent="0.25">
      <c r="A562" s="7">
        <v>46057</v>
      </c>
      <c r="B562" s="7">
        <v>46071</v>
      </c>
      <c r="C562" s="8" t="s">
        <v>426</v>
      </c>
      <c r="D562" s="10" t="s">
        <v>12</v>
      </c>
      <c r="E562" s="8" t="s">
        <v>832</v>
      </c>
      <c r="F562" s="45">
        <v>495</v>
      </c>
      <c r="G562" s="9">
        <v>495</v>
      </c>
      <c r="H562" s="9">
        <f t="shared" si="66"/>
        <v>0</v>
      </c>
      <c r="I562" s="21">
        <f t="shared" si="68"/>
        <v>0</v>
      </c>
      <c r="J562" s="10"/>
    </row>
    <row r="563" spans="1:10" x14ac:dyDescent="0.25">
      <c r="A563" s="3">
        <v>44980</v>
      </c>
      <c r="B563" s="3">
        <v>46075</v>
      </c>
      <c r="C563" s="4" t="s">
        <v>833</v>
      </c>
      <c r="D563" s="6" t="s">
        <v>12</v>
      </c>
      <c r="E563" s="4" t="s">
        <v>834</v>
      </c>
      <c r="F563" s="42">
        <v>5982</v>
      </c>
      <c r="G563" s="42">
        <v>5982</v>
      </c>
      <c r="H563" s="5">
        <f t="shared" si="66"/>
        <v>0</v>
      </c>
      <c r="I563" s="16">
        <f t="shared" si="68"/>
        <v>0</v>
      </c>
      <c r="J563" s="6"/>
    </row>
    <row r="564" spans="1:10" ht="38.25" x14ac:dyDescent="0.25">
      <c r="A564" s="3">
        <v>45352</v>
      </c>
      <c r="B564" s="3">
        <v>46081</v>
      </c>
      <c r="C564" s="4" t="s">
        <v>835</v>
      </c>
      <c r="D564" s="6" t="s">
        <v>12</v>
      </c>
      <c r="E564" s="4" t="s">
        <v>159</v>
      </c>
      <c r="F564" s="42">
        <v>1500</v>
      </c>
      <c r="G564" s="42">
        <v>1500</v>
      </c>
      <c r="H564" s="5">
        <f t="shared" si="66"/>
        <v>0</v>
      </c>
      <c r="I564" s="16">
        <f t="shared" si="68"/>
        <v>0</v>
      </c>
      <c r="J564" s="6"/>
    </row>
    <row r="565" spans="1:10" ht="25.5" x14ac:dyDescent="0.25">
      <c r="A565" s="3">
        <v>45717</v>
      </c>
      <c r="B565" s="3">
        <v>46081</v>
      </c>
      <c r="C565" s="4" t="s">
        <v>836</v>
      </c>
      <c r="D565" s="6" t="s">
        <v>12</v>
      </c>
      <c r="E565" s="4" t="s">
        <v>837</v>
      </c>
      <c r="F565" s="42">
        <v>1000</v>
      </c>
      <c r="G565" s="42">
        <v>1000</v>
      </c>
      <c r="H565" s="5">
        <f t="shared" si="66"/>
        <v>0</v>
      </c>
      <c r="I565" s="16">
        <f t="shared" si="68"/>
        <v>0</v>
      </c>
      <c r="J565" s="6"/>
    </row>
    <row r="566" spans="1:10" ht="25.5" x14ac:dyDescent="0.25">
      <c r="A566" s="3">
        <v>46023</v>
      </c>
      <c r="B566" s="3">
        <v>46081</v>
      </c>
      <c r="C566" s="4" t="s">
        <v>838</v>
      </c>
      <c r="D566" s="6" t="s">
        <v>12</v>
      </c>
      <c r="E566" s="4" t="s">
        <v>839</v>
      </c>
      <c r="F566" s="42">
        <v>7140</v>
      </c>
      <c r="G566" s="42">
        <v>7140</v>
      </c>
      <c r="H566" s="5">
        <f t="shared" si="66"/>
        <v>0</v>
      </c>
      <c r="I566" s="16">
        <f t="shared" si="68"/>
        <v>0</v>
      </c>
      <c r="J566" s="6"/>
    </row>
    <row r="567" spans="1:10" ht="25.5" x14ac:dyDescent="0.25">
      <c r="A567" s="3">
        <v>46080</v>
      </c>
      <c r="B567" s="3">
        <v>46081</v>
      </c>
      <c r="C567" s="4" t="s">
        <v>308</v>
      </c>
      <c r="D567" s="6" t="s">
        <v>27</v>
      </c>
      <c r="E567" s="4" t="s">
        <v>840</v>
      </c>
      <c r="F567" s="42">
        <v>840</v>
      </c>
      <c r="G567" s="42">
        <v>840</v>
      </c>
      <c r="H567" s="5">
        <f t="shared" si="66"/>
        <v>0</v>
      </c>
      <c r="I567" s="16">
        <f t="shared" si="68"/>
        <v>0</v>
      </c>
      <c r="J567" s="6" t="s">
        <v>857</v>
      </c>
    </row>
    <row r="568" spans="1:10" x14ac:dyDescent="0.25">
      <c r="A568" s="3">
        <v>45359</v>
      </c>
      <c r="B568" s="3">
        <v>46088</v>
      </c>
      <c r="C568" s="4" t="s">
        <v>628</v>
      </c>
      <c r="D568" s="6" t="s">
        <v>12</v>
      </c>
      <c r="E568" s="4" t="s">
        <v>841</v>
      </c>
      <c r="F568" s="42">
        <v>200300</v>
      </c>
      <c r="G568" s="42">
        <v>204720</v>
      </c>
      <c r="H568" s="5">
        <f t="shared" si="66"/>
        <v>-4420</v>
      </c>
      <c r="I568" s="16">
        <f t="shared" si="68"/>
        <v>-2.2066899650524215E-2</v>
      </c>
      <c r="J568" s="6"/>
    </row>
    <row r="569" spans="1:10" ht="25.5" x14ac:dyDescent="0.25">
      <c r="A569" s="3">
        <v>46092</v>
      </c>
      <c r="B569" s="3">
        <v>46094</v>
      </c>
      <c r="C569" s="4" t="s">
        <v>842</v>
      </c>
      <c r="D569" s="6" t="s">
        <v>27</v>
      </c>
      <c r="E569" s="4" t="s">
        <v>843</v>
      </c>
      <c r="F569" s="42">
        <v>2500</v>
      </c>
      <c r="G569" s="42">
        <v>2500</v>
      </c>
      <c r="H569" s="5">
        <f t="shared" si="66"/>
        <v>0</v>
      </c>
      <c r="I569" s="16">
        <f t="shared" si="68"/>
        <v>0</v>
      </c>
      <c r="J569" s="6" t="s">
        <v>858</v>
      </c>
    </row>
    <row r="570" spans="1:10" x14ac:dyDescent="0.25">
      <c r="A570" s="3">
        <v>45366</v>
      </c>
      <c r="B570" s="3">
        <v>46095</v>
      </c>
      <c r="C570" s="4" t="s">
        <v>196</v>
      </c>
      <c r="D570" s="6" t="s">
        <v>12</v>
      </c>
      <c r="E570" s="4" t="s">
        <v>844</v>
      </c>
      <c r="F570" s="42">
        <v>195.33</v>
      </c>
      <c r="G570" s="5">
        <v>195.33</v>
      </c>
      <c r="H570" s="5">
        <f t="shared" si="66"/>
        <v>0</v>
      </c>
      <c r="I570" s="16">
        <f t="shared" si="68"/>
        <v>0</v>
      </c>
      <c r="J570" s="6"/>
    </row>
    <row r="571" spans="1:10" ht="38.25" x14ac:dyDescent="0.25">
      <c r="A571" s="3">
        <v>45371</v>
      </c>
      <c r="B571" s="3">
        <v>46100</v>
      </c>
      <c r="C571" s="4" t="s">
        <v>845</v>
      </c>
      <c r="D571" s="6" t="s">
        <v>27</v>
      </c>
      <c r="E571" s="4" t="s">
        <v>846</v>
      </c>
      <c r="F571" s="42">
        <v>68299.22</v>
      </c>
      <c r="G571" s="5">
        <v>48403.63</v>
      </c>
      <c r="H571" s="5">
        <f t="shared" si="66"/>
        <v>19895.590000000004</v>
      </c>
      <c r="I571" s="16">
        <f t="shared" si="68"/>
        <v>0.29130039845257388</v>
      </c>
      <c r="J571" s="6" t="s">
        <v>860</v>
      </c>
    </row>
    <row r="572" spans="1:10" ht="38.25" x14ac:dyDescent="0.25">
      <c r="A572" s="3">
        <v>46086</v>
      </c>
      <c r="B572" s="3">
        <v>46101</v>
      </c>
      <c r="C572" s="4" t="s">
        <v>137</v>
      </c>
      <c r="D572" s="6" t="s">
        <v>27</v>
      </c>
      <c r="E572" s="4" t="s">
        <v>847</v>
      </c>
      <c r="F572" s="42">
        <v>1888</v>
      </c>
      <c r="G572" s="42">
        <v>1888</v>
      </c>
      <c r="H572" s="5">
        <f t="shared" si="66"/>
        <v>0</v>
      </c>
      <c r="I572" s="16">
        <f t="shared" si="68"/>
        <v>0</v>
      </c>
      <c r="J572" s="6" t="s">
        <v>859</v>
      </c>
    </row>
    <row r="573" spans="1:10" ht="25.5" x14ac:dyDescent="0.25">
      <c r="A573" s="3">
        <v>46102</v>
      </c>
      <c r="B573" s="3">
        <v>46103</v>
      </c>
      <c r="C573" s="4" t="s">
        <v>46</v>
      </c>
      <c r="D573" s="6" t="s">
        <v>12</v>
      </c>
      <c r="E573" s="4" t="s">
        <v>848</v>
      </c>
      <c r="F573" s="42">
        <v>28000</v>
      </c>
      <c r="G573" s="42">
        <v>0</v>
      </c>
      <c r="H573" s="5">
        <f t="shared" si="66"/>
        <v>28000</v>
      </c>
      <c r="I573" s="16">
        <f t="shared" si="68"/>
        <v>1</v>
      </c>
      <c r="J573" s="6" t="s">
        <v>867</v>
      </c>
    </row>
    <row r="574" spans="1:10" ht="25.5" x14ac:dyDescent="0.25">
      <c r="A574" s="3">
        <v>46080</v>
      </c>
      <c r="B574" s="3">
        <v>46107</v>
      </c>
      <c r="C574" s="4" t="s">
        <v>849</v>
      </c>
      <c r="D574" s="6" t="s">
        <v>12</v>
      </c>
      <c r="E574" s="4" t="s">
        <v>850</v>
      </c>
      <c r="F574" s="42">
        <v>8000</v>
      </c>
      <c r="G574" s="42">
        <v>8000</v>
      </c>
      <c r="H574" s="5">
        <f t="shared" si="66"/>
        <v>0</v>
      </c>
      <c r="I574" s="16">
        <f t="shared" si="68"/>
        <v>0</v>
      </c>
      <c r="J574" s="6"/>
    </row>
    <row r="575" spans="1:10" x14ac:dyDescent="0.25">
      <c r="A575" s="3">
        <v>46104</v>
      </c>
      <c r="B575" s="3">
        <v>46107</v>
      </c>
      <c r="C575" s="4" t="s">
        <v>851</v>
      </c>
      <c r="D575" s="6" t="s">
        <v>27</v>
      </c>
      <c r="E575" s="4" t="s">
        <v>852</v>
      </c>
      <c r="F575" s="42">
        <v>9700</v>
      </c>
      <c r="G575" s="42">
        <v>0</v>
      </c>
      <c r="H575" s="5">
        <f t="shared" si="66"/>
        <v>9700</v>
      </c>
      <c r="I575" s="16">
        <f t="shared" si="68"/>
        <v>1</v>
      </c>
      <c r="J575" s="6" t="s">
        <v>868</v>
      </c>
    </row>
    <row r="576" spans="1:10" ht="25.5" x14ac:dyDescent="0.25">
      <c r="A576" s="7">
        <v>45744</v>
      </c>
      <c r="B576" s="7">
        <v>46108</v>
      </c>
      <c r="C576" s="8" t="s">
        <v>469</v>
      </c>
      <c r="D576" s="10" t="s">
        <v>156</v>
      </c>
      <c r="E576" s="8" t="s">
        <v>470</v>
      </c>
      <c r="F576" s="45">
        <v>24793.39</v>
      </c>
      <c r="G576" s="9">
        <v>24793.32</v>
      </c>
      <c r="H576" s="9">
        <f t="shared" si="66"/>
        <v>6.9999999999708962E-2</v>
      </c>
      <c r="I576" s="21">
        <f t="shared" si="68"/>
        <v>2.8233331545104952E-6</v>
      </c>
      <c r="J576" s="10"/>
    </row>
    <row r="577" spans="1:10" ht="25.5" x14ac:dyDescent="0.25">
      <c r="A577" s="3">
        <v>46083</v>
      </c>
      <c r="B577" s="3">
        <v>46110</v>
      </c>
      <c r="C577" s="4" t="s">
        <v>298</v>
      </c>
      <c r="D577" s="6" t="s">
        <v>12</v>
      </c>
      <c r="E577" s="4" t="s">
        <v>853</v>
      </c>
      <c r="F577" s="42">
        <v>159634.73000000001</v>
      </c>
      <c r="G577" s="42">
        <v>0</v>
      </c>
      <c r="H577" s="5">
        <f t="shared" si="66"/>
        <v>159634.73000000001</v>
      </c>
      <c r="I577" s="16">
        <f t="shared" si="68"/>
        <v>1</v>
      </c>
      <c r="J577" s="6" t="s">
        <v>815</v>
      </c>
    </row>
    <row r="578" spans="1:10" x14ac:dyDescent="0.25">
      <c r="A578" s="3">
        <v>46109</v>
      </c>
      <c r="B578" s="3">
        <v>46110</v>
      </c>
      <c r="C578" s="4" t="s">
        <v>70</v>
      </c>
      <c r="D578" s="6" t="s">
        <v>12</v>
      </c>
      <c r="E578" s="4" t="s">
        <v>854</v>
      </c>
      <c r="F578" s="42">
        <v>38000</v>
      </c>
      <c r="G578" s="42">
        <v>0</v>
      </c>
      <c r="H578" s="5">
        <f t="shared" si="66"/>
        <v>38000</v>
      </c>
      <c r="I578" s="16">
        <f t="shared" si="68"/>
        <v>1</v>
      </c>
      <c r="J578" s="6" t="s">
        <v>866</v>
      </c>
    </row>
    <row r="579" spans="1:10" x14ac:dyDescent="0.25">
      <c r="A579" s="3">
        <v>45064</v>
      </c>
      <c r="B579" s="3">
        <v>46112</v>
      </c>
      <c r="C579" s="4" t="s">
        <v>359</v>
      </c>
      <c r="D579" s="6" t="s">
        <v>12</v>
      </c>
      <c r="E579" s="4" t="s">
        <v>855</v>
      </c>
      <c r="F579" s="42">
        <v>77018.25</v>
      </c>
      <c r="G579" s="42">
        <v>77018.25</v>
      </c>
      <c r="H579" s="5">
        <f t="shared" si="66"/>
        <v>0</v>
      </c>
      <c r="I579" s="16">
        <f t="shared" si="68"/>
        <v>0</v>
      </c>
      <c r="J579" s="6"/>
    </row>
    <row r="580" spans="1:10" ht="15.75" thickBot="1" x14ac:dyDescent="0.3">
      <c r="A580" s="11"/>
      <c r="B580" s="11"/>
      <c r="C580" s="13"/>
      <c r="D580" s="11"/>
      <c r="E580" s="13"/>
      <c r="F580" s="13"/>
      <c r="G580" s="11"/>
      <c r="H580" s="11"/>
      <c r="I580" s="11"/>
      <c r="J580" s="13"/>
    </row>
    <row r="581" spans="1:10" ht="15.75" thickBot="1" x14ac:dyDescent="0.3">
      <c r="A581" s="35" t="s">
        <v>724</v>
      </c>
    </row>
    <row r="583" spans="1:10" x14ac:dyDescent="0.25">
      <c r="I583" s="39"/>
    </row>
    <row r="585" spans="1:10" x14ac:dyDescent="0.25">
      <c r="I585" s="40"/>
    </row>
    <row r="587" spans="1:10" x14ac:dyDescent="0.25">
      <c r="G587" s="38"/>
      <c r="H587" s="38"/>
      <c r="I587" s="38"/>
    </row>
  </sheetData>
  <autoFilter ref="A2:J579" xr:uid="{00000000-0001-0000-0000-000000000000}"/>
  <sortState xmlns:xlrd2="http://schemas.microsoft.com/office/spreadsheetml/2017/richdata2" ref="A3:J551">
    <sortCondition ref="B3:B551"/>
    <sortCondition ref="C3:C551"/>
  </sortState>
  <printOptions horizontalCentered="1"/>
  <pageMargins left="0.23622047244094491" right="0.23622047244094491" top="0.6692913385826772" bottom="0.55118110236220474" header="0.31496062992125984" footer="0.31496062992125984"/>
  <pageSetup scale="54" fitToHeight="0" orientation="landscape" r:id="rId1"/>
  <headerFooter>
    <oddHeader>&amp;CLiquidaciones</oddHeader>
    <oddFooter>&amp;CPágina &amp;P de &amp;N</oddFooter>
  </headerFooter>
  <ignoredErrors>
    <ignoredError sqref="I43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Liquidaciones</vt:lpstr>
      <vt:lpstr>Liquidaciones!Títulos_a_imprimir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Alonso Garrido</dc:creator>
  <cp:lastModifiedBy>Miguel Angel Mendoza Fernández</cp:lastModifiedBy>
  <cp:lastPrinted>2026-04-15T10:11:44Z</cp:lastPrinted>
  <dcterms:created xsi:type="dcterms:W3CDTF">2025-10-28T09:12:43Z</dcterms:created>
  <dcterms:modified xsi:type="dcterms:W3CDTF">2026-04-15T10:12:29Z</dcterms:modified>
</cp:coreProperties>
</file>