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pto Financiero\Portal de transparencia\2026\Plantilla Ejec. Presupuestaria RCM y CMT\"/>
    </mc:Choice>
  </mc:AlternateContent>
  <xr:revisionPtr revIDLastSave="0" documentId="8_{D87D1B62-209D-4B8D-9714-7BA0CAA5CA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1032026TVCLM" sheetId="1" r:id="rId1"/>
  </sheets>
  <definedNames>
    <definedName name="_xlnm.Print_Area" localSheetId="0">'31032026TVCLM'!$B$1:$M$236</definedName>
    <definedName name="_xlnm.Print_Titles" localSheetId="0">'31032026TVCLM'!$2:$3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1" i="1" l="1"/>
  <c r="J197" i="1"/>
  <c r="J156" i="1"/>
  <c r="H223" i="1"/>
  <c r="H54" i="1" l="1"/>
  <c r="H52" i="1"/>
  <c r="H51" i="1" l="1"/>
  <c r="H235" i="1" s="1"/>
  <c r="H128" i="1" l="1"/>
  <c r="J200" i="1"/>
  <c r="J169" i="1"/>
  <c r="J155" i="1" l="1"/>
  <c r="H219" i="1" l="1"/>
  <c r="H221" i="1" s="1"/>
  <c r="H229" i="1" s="1"/>
  <c r="J6" i="1"/>
  <c r="L7" i="1"/>
  <c r="L8" i="1"/>
  <c r="L9" i="1"/>
  <c r="L10" i="1"/>
  <c r="L11" i="1"/>
  <c r="L12" i="1"/>
  <c r="L13" i="1"/>
  <c r="L14" i="1"/>
  <c r="J15" i="1"/>
  <c r="L15" i="1" s="1"/>
  <c r="L16" i="1"/>
  <c r="J17" i="1"/>
  <c r="L17" i="1" s="1"/>
  <c r="L18" i="1"/>
  <c r="L19" i="1"/>
  <c r="L20" i="1"/>
  <c r="L21" i="1"/>
  <c r="L22" i="1"/>
  <c r="L24" i="1"/>
  <c r="L25" i="1"/>
  <c r="L26" i="1"/>
  <c r="L27" i="1"/>
  <c r="L28" i="1"/>
  <c r="L29" i="1"/>
  <c r="J30" i="1"/>
  <c r="L30" i="1" s="1"/>
  <c r="L31" i="1"/>
  <c r="L32" i="1"/>
  <c r="L33" i="1"/>
  <c r="L34" i="1"/>
  <c r="L35" i="1"/>
  <c r="L36" i="1"/>
  <c r="L37" i="1"/>
  <c r="L38" i="1"/>
  <c r="L39" i="1"/>
  <c r="L40" i="1"/>
  <c r="J41" i="1"/>
  <c r="L42" i="1"/>
  <c r="L43" i="1"/>
  <c r="L44" i="1"/>
  <c r="L45" i="1"/>
  <c r="L46" i="1"/>
  <c r="L47" i="1"/>
  <c r="L48" i="1"/>
  <c r="L49" i="1"/>
  <c r="L50" i="1"/>
  <c r="J52" i="1"/>
  <c r="L53" i="1"/>
  <c r="J54" i="1"/>
  <c r="L54" i="1" s="1"/>
  <c r="L55" i="1"/>
  <c r="L56" i="1"/>
  <c r="L57" i="1"/>
  <c r="J59" i="1"/>
  <c r="L59" i="1" s="1"/>
  <c r="L60" i="1"/>
  <c r="L61" i="1"/>
  <c r="L62" i="1"/>
  <c r="J63" i="1"/>
  <c r="L64" i="1"/>
  <c r="L65" i="1"/>
  <c r="L66" i="1"/>
  <c r="L67" i="1"/>
  <c r="L68" i="1"/>
  <c r="L69" i="1"/>
  <c r="L70" i="1"/>
  <c r="L71" i="1"/>
  <c r="J73" i="1"/>
  <c r="L73" i="1" s="1"/>
  <c r="L74" i="1"/>
  <c r="L75" i="1"/>
  <c r="L76" i="1"/>
  <c r="L77" i="1"/>
  <c r="L78" i="1"/>
  <c r="L79" i="1"/>
  <c r="L80" i="1"/>
  <c r="L81" i="1"/>
  <c r="L82" i="1"/>
  <c r="L83" i="1"/>
  <c r="J84" i="1"/>
  <c r="L84" i="1" s="1"/>
  <c r="L85" i="1"/>
  <c r="L86" i="1"/>
  <c r="L87" i="1"/>
  <c r="L88" i="1"/>
  <c r="J89" i="1"/>
  <c r="L89" i="1" s="1"/>
  <c r="L90" i="1"/>
  <c r="L91" i="1"/>
  <c r="L92" i="1"/>
  <c r="L93" i="1"/>
  <c r="L94" i="1"/>
  <c r="L95" i="1"/>
  <c r="L96" i="1"/>
  <c r="L97" i="1"/>
  <c r="J98" i="1"/>
  <c r="L98" i="1" s="1"/>
  <c r="L99" i="1"/>
  <c r="L100" i="1"/>
  <c r="L101" i="1"/>
  <c r="J102" i="1"/>
  <c r="L102" i="1" s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20" i="1"/>
  <c r="L222" i="1"/>
  <c r="J223" i="1"/>
  <c r="L224" i="1"/>
  <c r="L225" i="1"/>
  <c r="L226" i="1"/>
  <c r="L227" i="1"/>
  <c r="L228" i="1"/>
  <c r="I235" i="1"/>
  <c r="J5" i="1" l="1"/>
  <c r="L5" i="1" s="1"/>
  <c r="L41" i="1"/>
  <c r="J23" i="1"/>
  <c r="L23" i="1" s="1"/>
  <c r="J58" i="1"/>
  <c r="L58" i="1" s="1"/>
  <c r="L197" i="1"/>
  <c r="J219" i="1"/>
  <c r="L219" i="1" s="1"/>
  <c r="L6" i="1"/>
  <c r="L223" i="1"/>
  <c r="J72" i="1"/>
  <c r="L72" i="1" s="1"/>
  <c r="L63" i="1"/>
  <c r="J51" i="1"/>
  <c r="L52" i="1"/>
  <c r="J235" i="1" l="1"/>
  <c r="L235" i="1" s="1"/>
  <c r="L51" i="1"/>
  <c r="J128" i="1"/>
  <c r="L128" i="1" l="1"/>
  <c r="J221" i="1"/>
  <c r="J229" i="1" s="1"/>
</calcChain>
</file>

<file path=xl/sharedStrings.xml><?xml version="1.0" encoding="utf-8"?>
<sst xmlns="http://schemas.openxmlformats.org/spreadsheetml/2006/main" count="223" uniqueCount="221">
  <si>
    <t>TOTAL INGRESOS Y GASTOS</t>
  </si>
  <si>
    <t>-</t>
  </si>
  <si>
    <t>A.4. RESULTADO DEL EJERCICIO PROCEDENTE DE OPERACIONES CONTINUADAS [A.3. + 17]</t>
  </si>
  <si>
    <t>638     Ajustes positivos en la imposición sobre beneficios</t>
  </si>
  <si>
    <t>(633)   Ajustes negativos en la imposición sobre beneficios</t>
  </si>
  <si>
    <t>6301   Impuesto diferido</t>
  </si>
  <si>
    <t>6300   Impuesto corriente</t>
  </si>
  <si>
    <t>17. Impuestos sobre beneficios</t>
  </si>
  <si>
    <t>A.3. RESULTADO ANTES DE IMPUESTOS [A.1. + A.2.]</t>
  </si>
  <si>
    <t>A.2. RESULTADO FINANCIERO [12+13+14+15+16]</t>
  </si>
  <si>
    <t>775     Beneficios por operaciones con obligaciones propias</t>
  </si>
  <si>
    <t>773     Beneficios procedentes de participaciones a largo plazo en partes vinculadas</t>
  </si>
  <si>
    <t>766     Beneficios en participaciones y valores representativos de deuda</t>
  </si>
  <si>
    <t>(675)   Pérdidas por operaciones con obligaciones propias</t>
  </si>
  <si>
    <t>(673)   Pérdidas procedentes de participaciones a largo plazo en partes vinculadas</t>
  </si>
  <si>
    <t>(667)   Pérdidas de créditos no comerciales</t>
  </si>
  <si>
    <t>(666)   Pérdidas en participaciones y valores representativos de deuda</t>
  </si>
  <si>
    <t>b. Resultados por enajenaciones y otras</t>
  </si>
  <si>
    <t>799     Reversión del deterioro de créditos a corto plazo</t>
  </si>
  <si>
    <t>798     Reversión del deterioro de participaciones y valores representativos de deuda a corto plazo</t>
  </si>
  <si>
    <t>797     Reversión del deterioro de créditos a largo plazo</t>
  </si>
  <si>
    <t>796     Reversión del deterioro de participaciones y valores representativos de deuda a largo plazo</t>
  </si>
  <si>
    <t>(699)   Pérdidas por deterioro de créditos a corto plazo</t>
  </si>
  <si>
    <t>(698)   Pérdidas por deterioro de participaciones y valores representativos de deuda a corto plazo</t>
  </si>
  <si>
    <t>(697)   Pérdidas por deterioro de créditos a largo plazo</t>
  </si>
  <si>
    <t>a. Deterioros y pérdidas</t>
  </si>
  <si>
    <t>16. Deterioro y resultado por enajenaciones de instrumentos financieros</t>
  </si>
  <si>
    <t>768     Diferencias positivas de cambio</t>
  </si>
  <si>
    <t>(668)   Diferencias negativas de cambio</t>
  </si>
  <si>
    <t>15. Diferencias de cambio</t>
  </si>
  <si>
    <t>7632   Beneficios de disponibles para la venta</t>
  </si>
  <si>
    <t>(6632) Pérdidas de disponibles para la venta</t>
  </si>
  <si>
    <t>b. Imputación al resultado del ej. por activos fros disponibles para la vta</t>
  </si>
  <si>
    <t>7633   Beneficios de instrumentos de cobertura</t>
  </si>
  <si>
    <t>7631   Beneficios de designados por la empresa</t>
  </si>
  <si>
    <t>7630   Beneficios de cartera de negociación</t>
  </si>
  <si>
    <t>(6633) Pérdidas de instrumentos de cobertura</t>
  </si>
  <si>
    <t>(6631) Pérdidas de designados por la empresa</t>
  </si>
  <si>
    <t>(6630) Pérdidas de cartera de negociación</t>
  </si>
  <si>
    <t>a. Cartera de negociación y otros</t>
  </si>
  <si>
    <t>14. Variación de valor razonable en instrumentos financieros</t>
  </si>
  <si>
    <t>(660)   Gastos financieros por actualización de provisiones</t>
  </si>
  <si>
    <t>c. Por actualización de provisiones</t>
  </si>
  <si>
    <t>(669)   Otros gastos financieros</t>
  </si>
  <si>
    <t>(6657) Intereses por operaciones de “factoring” con otras entidades de crédito</t>
  </si>
  <si>
    <t>(6656) Intereses por operaciones de “factoring” con otras entidades de crédito vinculadas</t>
  </si>
  <si>
    <t>(6653) Intereses por descuento de efectos en otras entidades de crédito</t>
  </si>
  <si>
    <t>(6652) Intereses por descuento de efectos en otras entidades de crédito vinculadas</t>
  </si>
  <si>
    <t>(6643) Dividendos de pasivos, otras empresas</t>
  </si>
  <si>
    <t>(6642) Dividendos de pasivos, otras partes vinculadas</t>
  </si>
  <si>
    <t>(6624) Intereses de deudas, otras empresas</t>
  </si>
  <si>
    <t>(6623) Intereses de deudas con entidades de crédito</t>
  </si>
  <si>
    <t>(6622) Intereses de deudas, otras partes vinculadas</t>
  </si>
  <si>
    <t>(6618) Intereses de obligaciones y bonos a corto plazo, otras empresas</t>
  </si>
  <si>
    <t>(6617) Intereses de obligaciones y bonos a corto plazo, otras partes vinculadas</t>
  </si>
  <si>
    <t>(6613) Intereses de obligaciones y bonos a largo plazo, otras empresas</t>
  </si>
  <si>
    <t>(6612) Intereses de obligaciones y bonos a largo plazo, otras partes vinculadas</t>
  </si>
  <si>
    <t>b. Por deudas con terceros</t>
  </si>
  <si>
    <t>(6655) Intereses por operaciones de “factoring” con entidades de crédito asociadas</t>
  </si>
  <si>
    <t>(6654) Intereses por operaciones de “factoring” con entidades de crédito del grupo</t>
  </si>
  <si>
    <t>(6651) Intereses por descuento de efectos en entidades de crédito asociadas</t>
  </si>
  <si>
    <t>(6650) Intereses por descuento de efectos en entidades de crédito del grupo</t>
  </si>
  <si>
    <t>(6641) Dividendos de pasivos, empresas asociadas</t>
  </si>
  <si>
    <t>(6640) Dividendos de pasivos, empresas del grupo</t>
  </si>
  <si>
    <t>(6621) Intereses de deudas, empresas asociadas</t>
  </si>
  <si>
    <t>(6620) Intereses de deudas, empresas del grupo</t>
  </si>
  <si>
    <t>(6616) Intereses de obligaciones y bonos a corto plazo, empresas asociadas</t>
  </si>
  <si>
    <t>(6615) Intereses de obligaciones y bonos a corto plazo, empresas del grupo</t>
  </si>
  <si>
    <t>(6611) Intereses de obligaciones y bonos a largo plazo, empresas asociadas</t>
  </si>
  <si>
    <t>(6610) Intereses de obligaciones y bonos a largo plazo, empresas del grupo</t>
  </si>
  <si>
    <t>a. Por deudas con empresas del grupo y asociadas</t>
  </si>
  <si>
    <t>13. Gastos financieros</t>
  </si>
  <si>
    <t>769     Otros ingresos financieros</t>
  </si>
  <si>
    <t>767     Ingresos de activos afectos y de derechos de reembolso relativos a retribuciones a largo plazo</t>
  </si>
  <si>
    <t>76213  Ingresos de créditos a corto plazo, otras empresas</t>
  </si>
  <si>
    <t>76212   Ingresos de créditos a corto plazo, otras partes vinculadas</t>
  </si>
  <si>
    <t>76203  Ingresos de créditos a largo plazo, otras empresas</t>
  </si>
  <si>
    <t>76202  Ingresos de créditos a largo plazo, otras partes vinculadas</t>
  </si>
  <si>
    <t>7613   Ingresos de valores representativos de deuda, otras empresas</t>
  </si>
  <si>
    <t>7612   Ingresos de valores representativos de deuda, otras partes vinculadas</t>
  </si>
  <si>
    <t>b2. De terceros</t>
  </si>
  <si>
    <t>76211  Ingresos de créditos a corto plazo, empresas asociadas</t>
  </si>
  <si>
    <t>76210  Ingresos de créditos a corto plazo, empresas del grupo</t>
  </si>
  <si>
    <t>76201  Ingresos de créditos a largo plazo, empresas asociadas</t>
  </si>
  <si>
    <t>76200  Ingresos de créditos a largo plazo, empresas del grupo</t>
  </si>
  <si>
    <t>7611   Ingresos de valores representativos de deuda, empresas asociadas</t>
  </si>
  <si>
    <t>7610   Ingresos de valores representativos de deuda, empresas del grupo</t>
  </si>
  <si>
    <t>b1. De empresas del grupo y asociadas</t>
  </si>
  <si>
    <t>b. De valores negociables y otros instrumentos financieros</t>
  </si>
  <si>
    <t>7603   Ingresos de participaciones en instrumentos de patrimonio, otras empresas</t>
  </si>
  <si>
    <t>7602   Ingresos de participaciones en instrumentos de patrimonio, otras partes vinculadas</t>
  </si>
  <si>
    <t>a2. En terceros</t>
  </si>
  <si>
    <t>7601   Ingresos de participaciones en instrumentos de patrimonio, empresas asociadas</t>
  </si>
  <si>
    <t>7600   Ingresos de participaciones en instrumentos de patrimonio, empresas del grupo</t>
  </si>
  <si>
    <t>a1. En empresas del grupo y asociadas</t>
  </si>
  <si>
    <t>a. De participaciones en instrumentos de patrimonio</t>
  </si>
  <si>
    <t>12. Ingresos financieros</t>
  </si>
  <si>
    <r>
      <t>A.1. RESULTADO DE EXPLOTACIÓN (</t>
    </r>
    <r>
      <rPr>
        <b/>
        <sz val="8"/>
        <rFont val="Verdana"/>
        <family val="2"/>
      </rPr>
      <t>1+2+3+4+5+6+7+8+9+10+11</t>
    </r>
    <r>
      <rPr>
        <b/>
        <sz val="12"/>
        <rFont val="Verdana"/>
        <family val="2"/>
      </rPr>
      <t>)</t>
    </r>
  </si>
  <si>
    <t>778     Ingresos excepcionales</t>
  </si>
  <si>
    <t>(678)   Gastos excepcionales</t>
  </si>
  <si>
    <t>Otros resultados</t>
  </si>
  <si>
    <t>772     Beneficios procedentes de las inversiones inmobiliarias</t>
  </si>
  <si>
    <t>771     Beneficios procedentes del inmovilizado material</t>
  </si>
  <si>
    <t>770     Beneficios procedentes del inmovilizado intangible</t>
  </si>
  <si>
    <t>(672)   Pérdidas procedentes de las inversiones inmobiliarias</t>
  </si>
  <si>
    <t>(671)   Pérdidas procedentes del inmovilizado material</t>
  </si>
  <si>
    <t>(670)   Pérdidas procedentes del inmovilizado intangible</t>
  </si>
  <si>
    <t>b. Resultado por enajenaciones y otras</t>
  </si>
  <si>
    <t>792     Reversión del deterioro de las inversiones inmobiliarias</t>
  </si>
  <si>
    <t>791     Reversión del deterioro del inmovilizado material</t>
  </si>
  <si>
    <t>790     Reversión del deterioro del inmovilizado intangible</t>
  </si>
  <si>
    <t>(692)   Pérdidas por deterioro de las inversiones inmobiliarias</t>
  </si>
  <si>
    <t>(691)   Pérdidas por deterioro del inmovilizado material</t>
  </si>
  <si>
    <t>(690)   Pérdidas por deterioro del inmovilizado intangible</t>
  </si>
  <si>
    <t>11. Deterioro y resultado por enajenaciones del inmovilizado</t>
  </si>
  <si>
    <t>7956   Exceso de provisión para reestructuraciones</t>
  </si>
  <si>
    <t>7955   Exceso de provisión para actuaciones medioambientales</t>
  </si>
  <si>
    <t>7952   Exceso de provisión para otras responsabilidades</t>
  </si>
  <si>
    <t>7951   Exceso de provisión para impuestos</t>
  </si>
  <si>
    <t>10. Exceso de provisiones</t>
  </si>
  <si>
    <t>746     Subvenciones, donaciones y legados de capital transferidos al resultado del ejercicio</t>
  </si>
  <si>
    <t>9. Imputación de subvenciones de inmovilizado no financiero y otras</t>
  </si>
  <si>
    <t>(682)   Amortización de las inversiones inmobiliarias</t>
  </si>
  <si>
    <t>(681)   Amortización del inmovilizado material</t>
  </si>
  <si>
    <t>(680)   Amortización del inmovilizado intangible</t>
  </si>
  <si>
    <t>8. Amortización del inmovilizado</t>
  </si>
  <si>
    <t>(659)   Otras pérdidas en gestión corriente</t>
  </si>
  <si>
    <t>(651)   Resultados de operaciones en común</t>
  </si>
  <si>
    <t>d. Otros gastos de gestión corriente</t>
  </si>
  <si>
    <t>7954   Exceso de provisión por operaciones comerciales</t>
  </si>
  <si>
    <t>794     Reversión del deterioro de créditos por operaciones comerciales</t>
  </si>
  <si>
    <t>(695)   Dotación a la provisión por operaciones comerciales</t>
  </si>
  <si>
    <t>(694)   Pérdidas por deterioro de créditos por operaciones comerciales</t>
  </si>
  <si>
    <t>(650)   Pérdidas de créditos comerciales incobrables</t>
  </si>
  <si>
    <t>c. Pérdidas, deterioro y variación de provisiones por operaciones comerciales</t>
  </si>
  <si>
    <t>639     Ajustes positivos en la imposición indirecta</t>
  </si>
  <si>
    <t>636     Devolución de impuestos</t>
  </si>
  <si>
    <t>(634)   Ajustes negativos en la imposición indirecta</t>
  </si>
  <si>
    <t>(631)   Otros tributos</t>
  </si>
  <si>
    <t>b. Tributos</t>
  </si>
  <si>
    <t>(629)   Otros servicios</t>
  </si>
  <si>
    <t>(628)   Suministros</t>
  </si>
  <si>
    <t>(627)   Publicidad, propaganda y relaciones públicas</t>
  </si>
  <si>
    <t>(626)   Servicios bancarios y similares</t>
  </si>
  <si>
    <t>(624)   Transportes</t>
  </si>
  <si>
    <t>(623)   Servicios de profesionales independientes</t>
  </si>
  <si>
    <t>(622)   Reparaciones y conservación</t>
  </si>
  <si>
    <t>(621)   Arrendamientos y cánones</t>
  </si>
  <si>
    <t>(620)   Gastos en investigación y desarrollo del ejercicio</t>
  </si>
  <si>
    <t>(625)   Primas de seguros</t>
  </si>
  <si>
    <t>a. Servicios exteriores</t>
  </si>
  <si>
    <t>7. Otros gastos de explotación</t>
  </si>
  <si>
    <t>7957   Exceso de provisión por transacciones con pagos basados en instrumentos de patrimonio</t>
  </si>
  <si>
    <t>7950   Exceso de provisión por retribuciones al personal</t>
  </si>
  <si>
    <t>(6457) Retribuciones al personal liquidados en efectivo basado en instrumentos de patrimonio</t>
  </si>
  <si>
    <t>(644)   Retribuciones a largo plazo mediante sistemas de prestación definida</t>
  </si>
  <si>
    <t>c. Provisiones</t>
  </si>
  <si>
    <t>(649)   Otros gastos sociales</t>
  </si>
  <si>
    <t>(643)   Retribuciones a largo plazo mediante sistemas de aportación definida</t>
  </si>
  <si>
    <t>(642)   Seguridad Social a cargo de la empresa</t>
  </si>
  <si>
    <t>b. Cargas sociales</t>
  </si>
  <si>
    <t>(6450) Retribuciones al personal liquidados con instrumentos de patrimonio</t>
  </si>
  <si>
    <t>(641)   Indemnizaciones</t>
  </si>
  <si>
    <t>(640)   Sueldos y salarios</t>
  </si>
  <si>
    <t>a. Sueldos, salarios y asimilados</t>
  </si>
  <si>
    <t>6.Gastos de personal</t>
  </si>
  <si>
    <t>747     Otras subvenciones, donaciones y legados transferidos al resultado del ejercicio</t>
  </si>
  <si>
    <t>740     Subvenciones a la explotación APORT SOCIOS</t>
  </si>
  <si>
    <t>b. Subvenciones de explotación incorporadas al resultado del ejercicio</t>
  </si>
  <si>
    <t>75       Otros Ingresos De Gestión</t>
  </si>
  <si>
    <t>a. Ingresos accesorios y otros de gestión corriente</t>
  </si>
  <si>
    <t>5. Otros ingresos de explotación</t>
  </si>
  <si>
    <t>7933   Reversión del deterioro de otros aprovisionamientos</t>
  </si>
  <si>
    <t>7932   Reversión del deterioro de materias primas</t>
  </si>
  <si>
    <t>7931   Reversión del deterioro de mercaderías</t>
  </si>
  <si>
    <t>(6933) Pérdidas por deterioro de otros aprovisionamientos</t>
  </si>
  <si>
    <t>(6932) Pérdidas por deterioro de materias primas</t>
  </si>
  <si>
    <t>(6931) Pérdidas por deterioro de mercaderías</t>
  </si>
  <si>
    <t>d. Deterioro de mercaderías, materias primas y otros aprovisionamientos</t>
  </si>
  <si>
    <t>(607)   Trabajos realizados por otras empresas</t>
  </si>
  <si>
    <t>c. Trabajos realizados por otras empresas</t>
  </si>
  <si>
    <t>612     Variación de existencias de otros aprovisionamientos</t>
  </si>
  <si>
    <t>611     Variación de existencias de materias primas</t>
  </si>
  <si>
    <t>6092   “Rappels” por compras de otros aprovisionamientos</t>
  </si>
  <si>
    <t>6091   “Rappels” por compras de materias primas</t>
  </si>
  <si>
    <t>6082   Devoluciones de compras de otros aprovisionamientos</t>
  </si>
  <si>
    <t>6081   Devoluciones de compras de materias primas</t>
  </si>
  <si>
    <t>6062   Descuentos sobre compras por pronto pago de otros aprovisionamientos</t>
  </si>
  <si>
    <t>6061   Descuentos sobre compras por pronto pago de materias primas</t>
  </si>
  <si>
    <t>(602)   Compras de otros aprovisionamientos</t>
  </si>
  <si>
    <t>(601)   Compras de materias primas</t>
  </si>
  <si>
    <t>b. Consumo de materias primas y otras materias consumibles</t>
  </si>
  <si>
    <t>610     Variación de existencias de mercaderías</t>
  </si>
  <si>
    <t>6090   “Rappels” por compras de mercaderías</t>
  </si>
  <si>
    <t>6080   Devoluciones de compras de mercaderías</t>
  </si>
  <si>
    <t>6060   Descuentos sobre compras por pronto pago de mercaderías</t>
  </si>
  <si>
    <t>(600)   Compras de mercaderías</t>
  </si>
  <si>
    <t>a. Consumo de mercaderías</t>
  </si>
  <si>
    <t>4. Aprovisionamientos</t>
  </si>
  <si>
    <t>73       Trabajos realizados para la empresa</t>
  </si>
  <si>
    <t>3. Trabajos realizados por la empresa para su activo</t>
  </si>
  <si>
    <t>7930   Reversión del deterioro de productos terminados y en curso de fabricación</t>
  </si>
  <si>
    <t>71       Variación De Existencias</t>
  </si>
  <si>
    <t>(6930) Pérdidas por deterioro de productos terminados y en curso de fabricación</t>
  </si>
  <si>
    <t>2. Variación de exist. de prod. terminados y en curso de fabricación</t>
  </si>
  <si>
    <t>705     Prestaciones de servicios</t>
  </si>
  <si>
    <t>b. Prestaciones de servicio</t>
  </si>
  <si>
    <t>(709)   “Rappels” sobre ventas</t>
  </si>
  <si>
    <t>(708)   Devoluciones de ventas y operaciones similares</t>
  </si>
  <si>
    <t>(706)   Descuentos sobre ventas por pronto pago</t>
  </si>
  <si>
    <t>704     Ventas de envases y embalajes</t>
  </si>
  <si>
    <t>703     Ventas de subproductos y residuos</t>
  </si>
  <si>
    <t>702     Ventas de productos semiterminados</t>
  </si>
  <si>
    <t>701     Ventas de productos terminados</t>
  </si>
  <si>
    <t>700     Ventas de mercaderías</t>
  </si>
  <si>
    <t>a. Ventas</t>
  </si>
  <si>
    <t>1. Importe neto de la cifra de negocios</t>
  </si>
  <si>
    <t>% EJEC.</t>
  </si>
  <si>
    <t>Operaciones Continuadas</t>
  </si>
  <si>
    <t>(696)   Provisión para IVA</t>
  </si>
  <si>
    <t>TV CLM Ppto 2026 Ley 5/2025, de 29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</si>
</sst>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(#,##0.00\)"/>
    <numFmt numFmtId="165" formatCode="#,##0.00000;[Red]\(#,##0.00000\)"/>
    <numFmt numFmtId="166" formatCode="dd/mm/yyyy;@"/>
    <numFmt numFmtId="167" formatCode="#,##0;[Red]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8"/>
      <color theme="1"/>
      <name val="Verdana"/>
      <family val="2"/>
    </font>
    <font>
      <sz val="10"/>
      <name val="Verdana"/>
      <family val="2"/>
    </font>
    <font>
      <b/>
      <sz val="14"/>
      <color theme="1"/>
      <name val="Verdana"/>
      <family val="2"/>
    </font>
    <font>
      <b/>
      <sz val="8"/>
      <name val="Verdana"/>
      <family val="2"/>
    </font>
    <font>
      <b/>
      <i/>
      <sz val="14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10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wrapText="1"/>
    </xf>
    <xf numFmtId="165" fontId="3" fillId="0" borderId="0" xfId="0" applyNumberFormat="1" applyFont="1"/>
    <xf numFmtId="0" fontId="2" fillId="0" borderId="1" xfId="0" applyFont="1" applyBorder="1"/>
    <xf numFmtId="9" fontId="5" fillId="0" borderId="2" xfId="0" applyNumberFormat="1" applyFont="1" applyBorder="1"/>
    <xf numFmtId="10" fontId="3" fillId="0" borderId="2" xfId="0" applyNumberFormat="1" applyFont="1" applyBorder="1"/>
    <xf numFmtId="164" fontId="3" fillId="0" borderId="2" xfId="0" applyNumberFormat="1" applyFont="1" applyBorder="1"/>
    <xf numFmtId="0" fontId="4" fillId="0" borderId="2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3" fontId="3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10" fontId="5" fillId="0" borderId="7" xfId="0" applyNumberFormat="1" applyFont="1" applyBorder="1"/>
    <xf numFmtId="164" fontId="5" fillId="0" borderId="7" xfId="0" applyNumberFormat="1" applyFont="1" applyBorder="1"/>
    <xf numFmtId="3" fontId="5" fillId="0" borderId="7" xfId="0" applyNumberFormat="1" applyFont="1" applyBorder="1"/>
    <xf numFmtId="0" fontId="2" fillId="0" borderId="7" xfId="0" applyFont="1" applyBorder="1"/>
    <xf numFmtId="0" fontId="6" fillId="0" borderId="7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0" fontId="3" fillId="0" borderId="10" xfId="0" applyNumberFormat="1" applyFont="1" applyBorder="1"/>
    <xf numFmtId="164" fontId="3" fillId="0" borderId="10" xfId="0" applyNumberFormat="1" applyFont="1" applyBorder="1"/>
    <xf numFmtId="3" fontId="3" fillId="0" borderId="10" xfId="0" applyNumberFormat="1" applyFont="1" applyBorder="1"/>
    <xf numFmtId="0" fontId="4" fillId="0" borderId="10" xfId="0" applyFont="1" applyBorder="1" applyAlignment="1">
      <alignment wrapText="1"/>
    </xf>
    <xf numFmtId="0" fontId="2" fillId="0" borderId="11" xfId="0" applyFont="1" applyBorder="1"/>
    <xf numFmtId="10" fontId="7" fillId="0" borderId="0" xfId="0" applyNumberFormat="1" applyFont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3" fillId="0" borderId="2" xfId="0" applyNumberFormat="1" applyFont="1" applyBorder="1"/>
    <xf numFmtId="0" fontId="2" fillId="0" borderId="12" xfId="0" applyFont="1" applyBorder="1"/>
    <xf numFmtId="10" fontId="3" fillId="0" borderId="13" xfId="0" applyNumberFormat="1" applyFont="1" applyBorder="1" applyAlignment="1">
      <alignment horizontal="right"/>
    </xf>
    <xf numFmtId="164" fontId="3" fillId="0" borderId="13" xfId="0" applyNumberFormat="1" applyFont="1" applyBorder="1"/>
    <xf numFmtId="3" fontId="3" fillId="0" borderId="13" xfId="0" applyNumberFormat="1" applyFont="1" applyBorder="1"/>
    <xf numFmtId="0" fontId="4" fillId="0" borderId="13" xfId="0" applyFont="1" applyBorder="1" applyAlignment="1">
      <alignment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0" fontId="5" fillId="0" borderId="0" xfId="0" applyNumberFormat="1" applyFont="1"/>
    <xf numFmtId="164" fontId="5" fillId="0" borderId="0" xfId="0" applyNumberFormat="1" applyFont="1"/>
    <xf numFmtId="3" fontId="5" fillId="0" borderId="0" xfId="0" applyNumberFormat="1" applyFont="1"/>
    <xf numFmtId="0" fontId="2" fillId="0" borderId="16" xfId="0" applyFont="1" applyBorder="1"/>
    <xf numFmtId="0" fontId="3" fillId="0" borderId="0" xfId="0" applyFont="1" applyAlignment="1">
      <alignment wrapText="1"/>
    </xf>
    <xf numFmtId="10" fontId="3" fillId="0" borderId="17" xfId="0" applyNumberFormat="1" applyFont="1" applyBorder="1" applyProtection="1">
      <protection locked="0"/>
    </xf>
    <xf numFmtId="164" fontId="3" fillId="0" borderId="0" xfId="0" applyNumberFormat="1" applyFont="1" applyProtection="1">
      <protection locked="0"/>
    </xf>
    <xf numFmtId="3" fontId="3" fillId="0" borderId="17" xfId="0" applyNumberFormat="1" applyFont="1" applyBorder="1" applyProtection="1">
      <protection locked="0"/>
    </xf>
    <xf numFmtId="3" fontId="3" fillId="0" borderId="0" xfId="0" applyNumberFormat="1" applyFont="1" applyProtection="1">
      <protection locked="0"/>
    </xf>
    <xf numFmtId="0" fontId="7" fillId="0" borderId="0" xfId="0" applyFont="1"/>
    <xf numFmtId="10" fontId="7" fillId="0" borderId="0" xfId="0" applyNumberFormat="1" applyFont="1"/>
    <xf numFmtId="164" fontId="7" fillId="0" borderId="0" xfId="0" applyNumberFormat="1" applyFont="1"/>
    <xf numFmtId="3" fontId="7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left" wrapText="1"/>
    </xf>
    <xf numFmtId="10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0" fontId="9" fillId="0" borderId="0" xfId="0" applyNumberFormat="1" applyFont="1"/>
    <xf numFmtId="164" fontId="9" fillId="0" borderId="0" xfId="0" applyNumberFormat="1" applyFont="1"/>
    <xf numFmtId="3" fontId="9" fillId="0" borderId="0" xfId="0" applyNumberFormat="1" applyFont="1"/>
    <xf numFmtId="3" fontId="4" fillId="0" borderId="17" xfId="1" applyNumberFormat="1" applyFont="1" applyBorder="1" applyProtection="1">
      <protection locked="0"/>
    </xf>
    <xf numFmtId="0" fontId="4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wrapText="1"/>
    </xf>
    <xf numFmtId="0" fontId="2" fillId="0" borderId="18" xfId="0" applyFont="1" applyBorder="1"/>
    <xf numFmtId="10" fontId="7" fillId="0" borderId="19" xfId="0" applyNumberFormat="1" applyFont="1" applyBorder="1"/>
    <xf numFmtId="164" fontId="7" fillId="0" borderId="19" xfId="0" applyNumberFormat="1" applyFont="1" applyBorder="1"/>
    <xf numFmtId="167" fontId="7" fillId="0" borderId="19" xfId="0" applyNumberFormat="1" applyFont="1" applyBorder="1"/>
    <xf numFmtId="0" fontId="3" fillId="0" borderId="19" xfId="0" applyFont="1" applyBorder="1" applyAlignment="1">
      <alignment wrapText="1"/>
    </xf>
    <xf numFmtId="0" fontId="7" fillId="0" borderId="19" xfId="0" applyFont="1" applyBorder="1"/>
    <xf numFmtId="0" fontId="8" fillId="0" borderId="19" xfId="0" applyFont="1" applyBorder="1"/>
    <xf numFmtId="0" fontId="2" fillId="0" borderId="19" xfId="0" applyFont="1" applyBorder="1"/>
    <xf numFmtId="10" fontId="9" fillId="0" borderId="0" xfId="0" applyNumberFormat="1" applyFont="1" applyAlignment="1" applyProtection="1">
      <alignment horizontal="center"/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0" fontId="13" fillId="0" borderId="0" xfId="0" applyFont="1"/>
    <xf numFmtId="10" fontId="9" fillId="0" borderId="17" xfId="0" applyNumberFormat="1" applyFont="1" applyBorder="1" applyAlignment="1" applyProtection="1">
      <alignment horizontal="center" vertical="center"/>
      <protection locked="0"/>
    </xf>
    <xf numFmtId="166" fontId="9" fillId="0" borderId="17" xfId="0" applyNumberFormat="1" applyFont="1" applyBorder="1" applyAlignment="1" applyProtection="1">
      <alignment horizontal="center" vertical="center" wrapText="1"/>
      <protection locked="0"/>
    </xf>
    <xf numFmtId="3" fontId="2" fillId="0" borderId="0" xfId="0" applyNumberFormat="1" applyFont="1"/>
    <xf numFmtId="164" fontId="4" fillId="0" borderId="17" xfId="0" applyNumberFormat="1" applyFont="1" applyBorder="1" applyProtection="1">
      <protection locked="0"/>
    </xf>
    <xf numFmtId="3" fontId="2" fillId="0" borderId="17" xfId="0" applyNumberFormat="1" applyFont="1" applyBorder="1"/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CB9312BB-CC77-4D1B-B61F-1BC7703EB1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41"/>
  <sheetViews>
    <sheetView showGridLines="0" tabSelected="1" zoomScaleNormal="100" workbookViewId="0">
      <selection activeCell="H2" sqref="H2"/>
    </sheetView>
  </sheetViews>
  <sheetFormatPr baseColWidth="10" defaultRowHeight="12.75" x14ac:dyDescent="0.2"/>
  <cols>
    <col min="1" max="1" width="11.28515625" style="1" customWidth="1"/>
    <col min="2" max="2" width="2.140625" style="1" customWidth="1"/>
    <col min="3" max="3" width="2.5703125" style="1" customWidth="1"/>
    <col min="4" max="4" width="5.42578125" style="1" customWidth="1"/>
    <col min="5" max="5" width="6.140625" style="1" customWidth="1"/>
    <col min="6" max="6" width="7.7109375" style="1" customWidth="1"/>
    <col min="7" max="7" width="60.42578125" style="4" customWidth="1"/>
    <col min="8" max="8" width="21" style="3" customWidth="1"/>
    <col min="9" max="9" width="2.28515625" style="3" customWidth="1"/>
    <col min="10" max="10" width="21" style="3" customWidth="1"/>
    <col min="11" max="11" width="2" style="3" customWidth="1"/>
    <col min="12" max="12" width="17.28515625" style="2" bestFit="1" customWidth="1"/>
    <col min="13" max="13" width="2.28515625" style="1" customWidth="1"/>
    <col min="14" max="14" width="2" style="1" customWidth="1"/>
    <col min="15" max="15" width="16.28515625" style="1" customWidth="1"/>
    <col min="16" max="16384" width="11.42578125" style="1"/>
  </cols>
  <sheetData>
    <row r="1" spans="2:14" x14ac:dyDescent="0.2">
      <c r="B1" s="29"/>
      <c r="C1" s="24"/>
      <c r="D1" s="24"/>
      <c r="E1" s="24"/>
      <c r="F1" s="24"/>
      <c r="G1" s="28"/>
      <c r="H1" s="26"/>
      <c r="I1" s="26"/>
      <c r="J1" s="26"/>
      <c r="K1" s="26"/>
      <c r="L1" s="25"/>
      <c r="M1" s="24"/>
      <c r="N1" s="23"/>
    </row>
    <row r="2" spans="2:14" ht="30.75" customHeight="1" x14ac:dyDescent="0.25">
      <c r="B2" s="15"/>
      <c r="D2" s="78" t="s">
        <v>218</v>
      </c>
      <c r="H2" s="80">
        <v>46112</v>
      </c>
      <c r="I2" s="77"/>
      <c r="J2" s="80" t="s">
        <v>220</v>
      </c>
      <c r="K2" s="77"/>
      <c r="L2" s="79" t="s">
        <v>217</v>
      </c>
      <c r="N2" s="13"/>
    </row>
    <row r="3" spans="2:14" ht="6.75" customHeight="1" x14ac:dyDescent="0.25">
      <c r="B3" s="15"/>
      <c r="D3" s="78"/>
      <c r="H3" s="77"/>
      <c r="I3" s="77"/>
      <c r="J3" s="77"/>
      <c r="K3" s="77"/>
      <c r="L3" s="76"/>
      <c r="N3" s="13"/>
    </row>
    <row r="4" spans="2:14" x14ac:dyDescent="0.2">
      <c r="B4" s="15"/>
      <c r="C4" s="39"/>
      <c r="G4" s="46"/>
      <c r="N4" s="13"/>
    </row>
    <row r="5" spans="2:14" x14ac:dyDescent="0.2">
      <c r="B5" s="15"/>
      <c r="C5" s="45"/>
      <c r="D5" s="75"/>
      <c r="E5" s="74" t="s">
        <v>216</v>
      </c>
      <c r="F5" s="73"/>
      <c r="G5" s="72"/>
      <c r="H5" s="71">
        <v>392904.41000000003</v>
      </c>
      <c r="I5" s="71"/>
      <c r="J5" s="71">
        <f>+J6+J15</f>
        <v>2380442.98</v>
      </c>
      <c r="K5" s="70"/>
      <c r="L5" s="69">
        <f t="shared" ref="L5:L68" si="0">IF(J5=0, ,+H5/J5)</f>
        <v>0.16505516548856802</v>
      </c>
      <c r="M5" s="68"/>
      <c r="N5" s="13"/>
    </row>
    <row r="6" spans="2:14" x14ac:dyDescent="0.2">
      <c r="B6" s="15"/>
      <c r="C6" s="45"/>
      <c r="E6" s="51"/>
      <c r="F6" s="55" t="s">
        <v>215</v>
      </c>
      <c r="G6" s="46"/>
      <c r="H6" s="61">
        <v>391498.41000000003</v>
      </c>
      <c r="I6" s="61"/>
      <c r="J6" s="61">
        <f>SUM(J7:J14)</f>
        <v>2368000</v>
      </c>
      <c r="K6" s="60"/>
      <c r="L6" s="59">
        <f t="shared" si="0"/>
        <v>0.1653287204391892</v>
      </c>
      <c r="M6" s="41"/>
      <c r="N6" s="13"/>
    </row>
    <row r="7" spans="2:14" x14ac:dyDescent="0.2">
      <c r="B7" s="15"/>
      <c r="C7" s="45"/>
      <c r="E7" s="51"/>
      <c r="F7" s="51"/>
      <c r="G7" s="4" t="s">
        <v>214</v>
      </c>
      <c r="H7" s="49">
        <v>391028.39</v>
      </c>
      <c r="I7" s="50"/>
      <c r="J7" s="49">
        <v>2200000</v>
      </c>
      <c r="K7" s="48"/>
      <c r="L7" s="47">
        <f t="shared" si="0"/>
        <v>0.17774017727272728</v>
      </c>
      <c r="M7" s="41"/>
      <c r="N7" s="13"/>
    </row>
    <row r="8" spans="2:14" x14ac:dyDescent="0.2">
      <c r="B8" s="15"/>
      <c r="C8" s="45"/>
      <c r="E8" s="51"/>
      <c r="F8" s="51"/>
      <c r="G8" s="4" t="s">
        <v>213</v>
      </c>
      <c r="H8" s="49">
        <v>0.02</v>
      </c>
      <c r="I8" s="50"/>
      <c r="J8" s="49">
        <v>225000</v>
      </c>
      <c r="K8" s="48"/>
      <c r="L8" s="47">
        <f t="shared" si="0"/>
        <v>8.8888888888888895E-8</v>
      </c>
      <c r="M8" s="41"/>
      <c r="N8" s="13"/>
    </row>
    <row r="9" spans="2:14" x14ac:dyDescent="0.2">
      <c r="B9" s="15"/>
      <c r="C9" s="45"/>
      <c r="E9" s="51"/>
      <c r="F9" s="51"/>
      <c r="G9" s="4" t="s">
        <v>212</v>
      </c>
      <c r="H9" s="49"/>
      <c r="I9" s="50"/>
      <c r="J9" s="49"/>
      <c r="K9" s="48"/>
      <c r="L9" s="47">
        <f t="shared" si="0"/>
        <v>0</v>
      </c>
      <c r="M9" s="41"/>
      <c r="N9" s="13"/>
    </row>
    <row r="10" spans="2:14" x14ac:dyDescent="0.2">
      <c r="B10" s="15"/>
      <c r="C10" s="45"/>
      <c r="E10" s="51"/>
      <c r="F10" s="51"/>
      <c r="G10" s="4" t="s">
        <v>211</v>
      </c>
      <c r="H10" s="49">
        <v>470</v>
      </c>
      <c r="I10" s="50"/>
      <c r="J10" s="49">
        <v>3000</v>
      </c>
      <c r="K10" s="48"/>
      <c r="L10" s="47">
        <f t="shared" si="0"/>
        <v>0.15666666666666668</v>
      </c>
      <c r="M10" s="41"/>
      <c r="N10" s="13"/>
    </row>
    <row r="11" spans="2:14" x14ac:dyDescent="0.2">
      <c r="B11" s="15"/>
      <c r="C11" s="45"/>
      <c r="E11" s="51"/>
      <c r="F11" s="51"/>
      <c r="G11" s="4" t="s">
        <v>210</v>
      </c>
      <c r="H11" s="49"/>
      <c r="I11" s="50"/>
      <c r="J11" s="49"/>
      <c r="K11" s="48"/>
      <c r="L11" s="47">
        <f t="shared" si="0"/>
        <v>0</v>
      </c>
      <c r="M11" s="41"/>
      <c r="N11" s="13"/>
    </row>
    <row r="12" spans="2:14" x14ac:dyDescent="0.2">
      <c r="B12" s="15"/>
      <c r="C12" s="45"/>
      <c r="E12" s="51"/>
      <c r="F12" s="51"/>
      <c r="G12" s="4" t="s">
        <v>209</v>
      </c>
      <c r="H12" s="49"/>
      <c r="I12" s="50"/>
      <c r="J12" s="49"/>
      <c r="K12" s="48"/>
      <c r="L12" s="47">
        <f t="shared" si="0"/>
        <v>0</v>
      </c>
      <c r="M12" s="41"/>
      <c r="N12" s="13"/>
    </row>
    <row r="13" spans="2:14" x14ac:dyDescent="0.2">
      <c r="B13" s="15"/>
      <c r="C13" s="45"/>
      <c r="E13" s="51"/>
      <c r="F13" s="51"/>
      <c r="G13" s="4" t="s">
        <v>208</v>
      </c>
      <c r="H13" s="49"/>
      <c r="I13" s="50"/>
      <c r="J13" s="49"/>
      <c r="K13" s="48"/>
      <c r="L13" s="47">
        <f t="shared" si="0"/>
        <v>0</v>
      </c>
      <c r="M13" s="41"/>
      <c r="N13" s="13"/>
    </row>
    <row r="14" spans="2:14" x14ac:dyDescent="0.2">
      <c r="B14" s="15"/>
      <c r="C14" s="45"/>
      <c r="E14" s="51"/>
      <c r="F14" s="51"/>
      <c r="G14" s="4" t="s">
        <v>207</v>
      </c>
      <c r="H14" s="49"/>
      <c r="I14" s="50"/>
      <c r="J14" s="49">
        <v>-60000</v>
      </c>
      <c r="K14" s="48"/>
      <c r="L14" s="47">
        <f t="shared" si="0"/>
        <v>0</v>
      </c>
      <c r="M14" s="41"/>
      <c r="N14" s="13"/>
    </row>
    <row r="15" spans="2:14" x14ac:dyDescent="0.2">
      <c r="B15" s="15"/>
      <c r="C15" s="45"/>
      <c r="E15" s="51"/>
      <c r="F15" s="55" t="s">
        <v>206</v>
      </c>
      <c r="G15" s="46"/>
      <c r="H15" s="61">
        <v>1406</v>
      </c>
      <c r="I15" s="61"/>
      <c r="J15" s="61">
        <f>+J16</f>
        <v>12442.98</v>
      </c>
      <c r="K15" s="60"/>
      <c r="L15" s="59">
        <f t="shared" si="0"/>
        <v>0.1129954399990999</v>
      </c>
      <c r="M15" s="41"/>
      <c r="N15" s="13"/>
    </row>
    <row r="16" spans="2:14" x14ac:dyDescent="0.2">
      <c r="B16" s="15"/>
      <c r="C16" s="45"/>
      <c r="E16" s="51"/>
      <c r="F16" s="51"/>
      <c r="G16" s="4" t="s">
        <v>205</v>
      </c>
      <c r="H16" s="62">
        <v>1406</v>
      </c>
      <c r="I16" s="50"/>
      <c r="J16" s="82">
        <v>12442.98</v>
      </c>
      <c r="K16" s="48"/>
      <c r="L16" s="47">
        <f t="shared" si="0"/>
        <v>0.1129954399990999</v>
      </c>
      <c r="M16" s="41"/>
      <c r="N16" s="13"/>
    </row>
    <row r="17" spans="2:14" x14ac:dyDescent="0.2">
      <c r="B17" s="15"/>
      <c r="C17" s="45"/>
      <c r="E17" s="55" t="s">
        <v>204</v>
      </c>
      <c r="F17" s="51"/>
      <c r="G17" s="46"/>
      <c r="H17" s="54">
        <v>0</v>
      </c>
      <c r="I17" s="54"/>
      <c r="J17" s="54">
        <f>SUM(J18:J20)</f>
        <v>0</v>
      </c>
      <c r="K17" s="53"/>
      <c r="L17" s="52">
        <f t="shared" si="0"/>
        <v>0</v>
      </c>
      <c r="M17" s="41"/>
      <c r="N17" s="13"/>
    </row>
    <row r="18" spans="2:14" ht="21.75" x14ac:dyDescent="0.2">
      <c r="B18" s="15"/>
      <c r="C18" s="45"/>
      <c r="E18" s="51"/>
      <c r="F18" s="51"/>
      <c r="G18" s="4" t="s">
        <v>203</v>
      </c>
      <c r="H18" s="62"/>
      <c r="I18" s="50"/>
      <c r="J18" s="62">
        <v>0</v>
      </c>
      <c r="K18" s="48"/>
      <c r="L18" s="47">
        <f t="shared" si="0"/>
        <v>0</v>
      </c>
      <c r="M18" s="41"/>
      <c r="N18" s="13"/>
    </row>
    <row r="19" spans="2:14" x14ac:dyDescent="0.2">
      <c r="B19" s="15"/>
      <c r="C19" s="45"/>
      <c r="E19" s="51"/>
      <c r="F19" s="51"/>
      <c r="G19" s="4" t="s">
        <v>202</v>
      </c>
      <c r="H19" s="62"/>
      <c r="I19" s="50"/>
      <c r="J19" s="62">
        <v>0</v>
      </c>
      <c r="K19" s="48"/>
      <c r="L19" s="47">
        <f t="shared" si="0"/>
        <v>0</v>
      </c>
      <c r="M19" s="41"/>
      <c r="N19" s="13"/>
    </row>
    <row r="20" spans="2:14" ht="21.75" x14ac:dyDescent="0.2">
      <c r="B20" s="15"/>
      <c r="C20" s="45"/>
      <c r="E20" s="51"/>
      <c r="F20" s="51"/>
      <c r="G20" s="4" t="s">
        <v>201</v>
      </c>
      <c r="H20" s="62"/>
      <c r="I20" s="50"/>
      <c r="J20" s="62">
        <v>0</v>
      </c>
      <c r="K20" s="48"/>
      <c r="L20" s="47">
        <f t="shared" si="0"/>
        <v>0</v>
      </c>
      <c r="M20" s="41"/>
      <c r="N20" s="13"/>
    </row>
    <row r="21" spans="2:14" x14ac:dyDescent="0.2">
      <c r="B21" s="15"/>
      <c r="C21" s="45"/>
      <c r="E21" s="55" t="s">
        <v>200</v>
      </c>
      <c r="F21" s="51"/>
      <c r="G21" s="46"/>
      <c r="H21" s="54">
        <v>0</v>
      </c>
      <c r="I21" s="54"/>
      <c r="J21" s="54">
        <v>0</v>
      </c>
      <c r="K21" s="53"/>
      <c r="L21" s="52">
        <f t="shared" si="0"/>
        <v>0</v>
      </c>
      <c r="M21" s="41"/>
      <c r="N21" s="13"/>
    </row>
    <row r="22" spans="2:14" x14ac:dyDescent="0.2">
      <c r="B22" s="15"/>
      <c r="C22" s="45"/>
      <c r="E22" s="51"/>
      <c r="F22" s="51"/>
      <c r="G22" s="4" t="s">
        <v>199</v>
      </c>
      <c r="H22" s="49"/>
      <c r="I22" s="50"/>
      <c r="J22" s="49">
        <v>0</v>
      </c>
      <c r="K22" s="48"/>
      <c r="L22" s="47">
        <f t="shared" si="0"/>
        <v>0</v>
      </c>
      <c r="M22" s="41"/>
      <c r="N22" s="13"/>
    </row>
    <row r="23" spans="2:14" x14ac:dyDescent="0.2">
      <c r="B23" s="15"/>
      <c r="C23" s="45"/>
      <c r="E23" s="55" t="s">
        <v>198</v>
      </c>
      <c r="F23" s="51"/>
      <c r="G23" s="46"/>
      <c r="H23" s="54">
        <v>-2541863.06</v>
      </c>
      <c r="I23" s="54"/>
      <c r="J23" s="54">
        <f>+J24+J30+J41</f>
        <v>-14058742.67</v>
      </c>
      <c r="K23" s="53"/>
      <c r="L23" s="52">
        <f t="shared" si="0"/>
        <v>0.18080301486875427</v>
      </c>
      <c r="M23" s="41"/>
      <c r="N23" s="13"/>
    </row>
    <row r="24" spans="2:14" x14ac:dyDescent="0.2">
      <c r="B24" s="15"/>
      <c r="C24" s="45"/>
      <c r="E24" s="51"/>
      <c r="F24" s="55" t="s">
        <v>197</v>
      </c>
      <c r="G24" s="46"/>
      <c r="H24" s="61">
        <v>0</v>
      </c>
      <c r="I24" s="61"/>
      <c r="J24" s="61">
        <v>0</v>
      </c>
      <c r="K24" s="60"/>
      <c r="L24" s="59">
        <f t="shared" si="0"/>
        <v>0</v>
      </c>
      <c r="M24" s="41"/>
      <c r="N24" s="13"/>
    </row>
    <row r="25" spans="2:14" x14ac:dyDescent="0.2">
      <c r="B25" s="15"/>
      <c r="C25" s="45"/>
      <c r="E25" s="51"/>
      <c r="F25" s="51"/>
      <c r="G25" s="4" t="s">
        <v>196</v>
      </c>
      <c r="H25" s="49"/>
      <c r="I25" s="50"/>
      <c r="J25" s="49">
        <v>0</v>
      </c>
      <c r="K25" s="48"/>
      <c r="L25" s="47">
        <f t="shared" si="0"/>
        <v>0</v>
      </c>
      <c r="M25" s="41"/>
      <c r="N25" s="13"/>
    </row>
    <row r="26" spans="2:14" x14ac:dyDescent="0.2">
      <c r="B26" s="15"/>
      <c r="C26" s="45"/>
      <c r="E26" s="51"/>
      <c r="F26" s="51"/>
      <c r="G26" s="4" t="s">
        <v>195</v>
      </c>
      <c r="H26" s="49"/>
      <c r="I26" s="50"/>
      <c r="J26" s="49">
        <v>0</v>
      </c>
      <c r="K26" s="48"/>
      <c r="L26" s="47">
        <f t="shared" si="0"/>
        <v>0</v>
      </c>
      <c r="M26" s="41"/>
      <c r="N26" s="13"/>
    </row>
    <row r="27" spans="2:14" x14ac:dyDescent="0.2">
      <c r="B27" s="15"/>
      <c r="C27" s="45"/>
      <c r="E27" s="51"/>
      <c r="F27" s="51"/>
      <c r="G27" s="4" t="s">
        <v>194</v>
      </c>
      <c r="H27" s="49"/>
      <c r="I27" s="50"/>
      <c r="J27" s="49">
        <v>0</v>
      </c>
      <c r="K27" s="48"/>
      <c r="L27" s="47">
        <f t="shared" si="0"/>
        <v>0</v>
      </c>
      <c r="M27" s="41"/>
      <c r="N27" s="13"/>
    </row>
    <row r="28" spans="2:14" x14ac:dyDescent="0.2">
      <c r="B28" s="15"/>
      <c r="C28" s="45"/>
      <c r="E28" s="51"/>
      <c r="F28" s="51"/>
      <c r="G28" s="4" t="s">
        <v>193</v>
      </c>
      <c r="H28" s="49"/>
      <c r="I28" s="50"/>
      <c r="J28" s="49">
        <v>0</v>
      </c>
      <c r="K28" s="48"/>
      <c r="L28" s="47">
        <f t="shared" si="0"/>
        <v>0</v>
      </c>
      <c r="M28" s="41"/>
      <c r="N28" s="13"/>
    </row>
    <row r="29" spans="2:14" x14ac:dyDescent="0.2">
      <c r="B29" s="15"/>
      <c r="C29" s="45"/>
      <c r="E29" s="51"/>
      <c r="F29" s="51"/>
      <c r="G29" s="4" t="s">
        <v>192</v>
      </c>
      <c r="H29" s="49"/>
      <c r="I29" s="50"/>
      <c r="J29" s="49">
        <v>0</v>
      </c>
      <c r="K29" s="48"/>
      <c r="L29" s="47">
        <f t="shared" si="0"/>
        <v>0</v>
      </c>
      <c r="M29" s="41"/>
      <c r="N29" s="13"/>
    </row>
    <row r="30" spans="2:14" x14ac:dyDescent="0.2">
      <c r="B30" s="15"/>
      <c r="C30" s="45"/>
      <c r="E30" s="51"/>
      <c r="F30" s="55" t="s">
        <v>191</v>
      </c>
      <c r="G30" s="46"/>
      <c r="H30" s="61">
        <v>-682797.89</v>
      </c>
      <c r="I30" s="61"/>
      <c r="J30" s="61">
        <f>SUM(J31:J40)</f>
        <v>-4054890.03</v>
      </c>
      <c r="K30" s="60"/>
      <c r="L30" s="59">
        <f t="shared" si="0"/>
        <v>0.16838875652566096</v>
      </c>
      <c r="M30" s="41"/>
      <c r="N30" s="13"/>
    </row>
    <row r="31" spans="2:14" x14ac:dyDescent="0.2">
      <c r="B31" s="15"/>
      <c r="C31" s="45"/>
      <c r="E31" s="51"/>
      <c r="F31" s="51"/>
      <c r="G31" s="4" t="s">
        <v>190</v>
      </c>
      <c r="H31" s="49">
        <v>-457687.92</v>
      </c>
      <c r="I31" s="50"/>
      <c r="J31" s="49">
        <v>-3788994.5</v>
      </c>
      <c r="K31" s="48"/>
      <c r="L31" s="47">
        <f t="shared" si="0"/>
        <v>0.12079403123968641</v>
      </c>
      <c r="M31" s="41"/>
      <c r="N31" s="13"/>
    </row>
    <row r="32" spans="2:14" x14ac:dyDescent="0.2">
      <c r="B32" s="15"/>
      <c r="C32" s="45"/>
      <c r="E32" s="51"/>
      <c r="F32" s="51"/>
      <c r="G32" s="4" t="s">
        <v>189</v>
      </c>
      <c r="H32" s="49">
        <v>-54650.75</v>
      </c>
      <c r="I32" s="50"/>
      <c r="J32" s="49">
        <v>-155114.26999999999</v>
      </c>
      <c r="K32" s="48"/>
      <c r="L32" s="47">
        <f t="shared" si="0"/>
        <v>0.35232574024298347</v>
      </c>
      <c r="M32" s="41"/>
      <c r="N32" s="13"/>
    </row>
    <row r="33" spans="2:14" x14ac:dyDescent="0.2">
      <c r="B33" s="15"/>
      <c r="C33" s="45"/>
      <c r="E33" s="51"/>
      <c r="F33" s="51"/>
      <c r="G33" s="4" t="s">
        <v>188</v>
      </c>
      <c r="H33" s="49"/>
      <c r="I33" s="50"/>
      <c r="J33" s="49"/>
      <c r="K33" s="48"/>
      <c r="L33" s="47">
        <f t="shared" si="0"/>
        <v>0</v>
      </c>
      <c r="M33" s="41"/>
      <c r="N33" s="13"/>
    </row>
    <row r="34" spans="2:14" ht="21.75" x14ac:dyDescent="0.2">
      <c r="B34" s="15"/>
      <c r="C34" s="45"/>
      <c r="E34" s="51"/>
      <c r="F34" s="51"/>
      <c r="G34" s="4" t="s">
        <v>187</v>
      </c>
      <c r="H34" s="49"/>
      <c r="I34" s="50"/>
      <c r="J34" s="49"/>
      <c r="K34" s="48"/>
      <c r="L34" s="47">
        <f t="shared" si="0"/>
        <v>0</v>
      </c>
      <c r="M34" s="41"/>
      <c r="N34" s="13"/>
    </row>
    <row r="35" spans="2:14" x14ac:dyDescent="0.2">
      <c r="B35" s="15"/>
      <c r="C35" s="45"/>
      <c r="E35" s="51"/>
      <c r="F35" s="51"/>
      <c r="G35" s="4" t="s">
        <v>186</v>
      </c>
      <c r="H35" s="49"/>
      <c r="I35" s="50"/>
      <c r="J35" s="49"/>
      <c r="K35" s="48"/>
      <c r="L35" s="47">
        <f t="shared" si="0"/>
        <v>0</v>
      </c>
      <c r="M35" s="41"/>
      <c r="N35" s="13"/>
    </row>
    <row r="36" spans="2:14" x14ac:dyDescent="0.2">
      <c r="B36" s="15"/>
      <c r="C36" s="45"/>
      <c r="E36" s="51"/>
      <c r="F36" s="51"/>
      <c r="G36" s="4" t="s">
        <v>185</v>
      </c>
      <c r="H36" s="49"/>
      <c r="I36" s="50"/>
      <c r="J36" s="49"/>
      <c r="K36" s="48"/>
      <c r="L36" s="47">
        <f t="shared" si="0"/>
        <v>0</v>
      </c>
      <c r="M36" s="41"/>
      <c r="N36" s="13"/>
    </row>
    <row r="37" spans="2:14" x14ac:dyDescent="0.2">
      <c r="B37" s="15"/>
      <c r="C37" s="45"/>
      <c r="E37" s="51"/>
      <c r="F37" s="51"/>
      <c r="G37" s="4" t="s">
        <v>184</v>
      </c>
      <c r="H37" s="49"/>
      <c r="I37" s="50"/>
      <c r="J37" s="49"/>
      <c r="K37" s="48"/>
      <c r="L37" s="47">
        <f t="shared" si="0"/>
        <v>0</v>
      </c>
      <c r="M37" s="41"/>
      <c r="N37" s="13"/>
    </row>
    <row r="38" spans="2:14" x14ac:dyDescent="0.2">
      <c r="B38" s="15"/>
      <c r="C38" s="45"/>
      <c r="E38" s="51"/>
      <c r="F38" s="51"/>
      <c r="G38" s="4" t="s">
        <v>183</v>
      </c>
      <c r="H38" s="49"/>
      <c r="I38" s="50"/>
      <c r="J38" s="49"/>
      <c r="K38" s="48"/>
      <c r="L38" s="47">
        <f t="shared" si="0"/>
        <v>0</v>
      </c>
      <c r="M38" s="41"/>
      <c r="N38" s="13"/>
    </row>
    <row r="39" spans="2:14" x14ac:dyDescent="0.2">
      <c r="B39" s="15"/>
      <c r="C39" s="45"/>
      <c r="E39" s="51"/>
      <c r="F39" s="51"/>
      <c r="G39" s="4" t="s">
        <v>182</v>
      </c>
      <c r="H39" s="49">
        <v>-170459.22</v>
      </c>
      <c r="I39" s="50"/>
      <c r="J39" s="49">
        <v>-110781.26</v>
      </c>
      <c r="K39" s="48"/>
      <c r="L39" s="47">
        <f t="shared" si="0"/>
        <v>1.5387008596941396</v>
      </c>
      <c r="M39" s="41"/>
      <c r="N39" s="13"/>
    </row>
    <row r="40" spans="2:14" x14ac:dyDescent="0.2">
      <c r="B40" s="15"/>
      <c r="C40" s="45"/>
      <c r="E40" s="51"/>
      <c r="F40" s="51"/>
      <c r="G40" s="4" t="s">
        <v>181</v>
      </c>
      <c r="H40" s="49"/>
      <c r="I40" s="50"/>
      <c r="J40" s="49"/>
      <c r="K40" s="48"/>
      <c r="L40" s="47">
        <f t="shared" si="0"/>
        <v>0</v>
      </c>
      <c r="M40" s="41"/>
      <c r="N40" s="13"/>
    </row>
    <row r="41" spans="2:14" x14ac:dyDescent="0.2">
      <c r="B41" s="15"/>
      <c r="C41" s="45"/>
      <c r="E41" s="51"/>
      <c r="F41" s="55" t="s">
        <v>180</v>
      </c>
      <c r="G41" s="46"/>
      <c r="H41" s="61">
        <v>-1859065.17</v>
      </c>
      <c r="I41" s="61"/>
      <c r="J41" s="61">
        <f>+J42</f>
        <v>-10003852.640000001</v>
      </c>
      <c r="K41" s="60"/>
      <c r="L41" s="59">
        <f t="shared" si="0"/>
        <v>0.18583492149480521</v>
      </c>
      <c r="M41" s="41"/>
      <c r="N41" s="13"/>
    </row>
    <row r="42" spans="2:14" x14ac:dyDescent="0.2">
      <c r="B42" s="15"/>
      <c r="C42" s="45"/>
      <c r="E42" s="51"/>
      <c r="F42" s="51"/>
      <c r="G42" s="4" t="s">
        <v>179</v>
      </c>
      <c r="H42" s="49">
        <v>-1859065.17</v>
      </c>
      <c r="I42" s="50"/>
      <c r="J42" s="49">
        <v>-10003852.640000001</v>
      </c>
      <c r="K42" s="48"/>
      <c r="L42" s="47">
        <f t="shared" si="0"/>
        <v>0.18583492149480521</v>
      </c>
      <c r="M42" s="41"/>
      <c r="N42" s="13"/>
    </row>
    <row r="43" spans="2:14" ht="30.75" customHeight="1" x14ac:dyDescent="0.2">
      <c r="B43" s="15"/>
      <c r="C43" s="45"/>
      <c r="E43" s="51"/>
      <c r="F43" s="84" t="s">
        <v>178</v>
      </c>
      <c r="G43" s="84"/>
      <c r="H43" s="61">
        <v>0</v>
      </c>
      <c r="I43" s="61"/>
      <c r="J43" s="61">
        <v>0</v>
      </c>
      <c r="K43" s="60"/>
      <c r="L43" s="59">
        <f t="shared" si="0"/>
        <v>0</v>
      </c>
      <c r="M43" s="41"/>
      <c r="N43" s="13"/>
    </row>
    <row r="44" spans="2:14" x14ac:dyDescent="0.2">
      <c r="B44" s="15"/>
      <c r="C44" s="45"/>
      <c r="E44" s="51"/>
      <c r="F44" s="51"/>
      <c r="G44" s="4" t="s">
        <v>177</v>
      </c>
      <c r="H44" s="49"/>
      <c r="I44" s="50"/>
      <c r="J44" s="49">
        <v>0</v>
      </c>
      <c r="K44" s="48"/>
      <c r="L44" s="47">
        <f t="shared" si="0"/>
        <v>0</v>
      </c>
      <c r="M44" s="41"/>
      <c r="N44" s="13"/>
    </row>
    <row r="45" spans="2:14" x14ac:dyDescent="0.2">
      <c r="B45" s="15"/>
      <c r="C45" s="45"/>
      <c r="E45" s="51"/>
      <c r="F45" s="51"/>
      <c r="G45" s="4" t="s">
        <v>176</v>
      </c>
      <c r="H45" s="49"/>
      <c r="I45" s="50"/>
      <c r="J45" s="49">
        <v>0</v>
      </c>
      <c r="K45" s="48"/>
      <c r="L45" s="47">
        <f t="shared" si="0"/>
        <v>0</v>
      </c>
      <c r="M45" s="41"/>
      <c r="N45" s="13"/>
    </row>
    <row r="46" spans="2:14" x14ac:dyDescent="0.2">
      <c r="B46" s="15"/>
      <c r="C46" s="45"/>
      <c r="E46" s="51"/>
      <c r="F46" s="51"/>
      <c r="G46" s="4" t="s">
        <v>175</v>
      </c>
      <c r="H46" s="49"/>
      <c r="I46" s="50"/>
      <c r="J46" s="49">
        <v>0</v>
      </c>
      <c r="K46" s="48"/>
      <c r="L46" s="47">
        <f t="shared" si="0"/>
        <v>0</v>
      </c>
      <c r="M46" s="41"/>
      <c r="N46" s="13"/>
    </row>
    <row r="47" spans="2:14" x14ac:dyDescent="0.2">
      <c r="B47" s="15"/>
      <c r="C47" s="45"/>
      <c r="E47" s="51"/>
      <c r="F47" s="51"/>
      <c r="G47" s="4" t="s">
        <v>174</v>
      </c>
      <c r="H47" s="49"/>
      <c r="I47" s="50"/>
      <c r="J47" s="49">
        <v>0</v>
      </c>
      <c r="K47" s="48"/>
      <c r="L47" s="47">
        <f t="shared" si="0"/>
        <v>0</v>
      </c>
      <c r="M47" s="41"/>
      <c r="N47" s="13"/>
    </row>
    <row r="48" spans="2:14" x14ac:dyDescent="0.2">
      <c r="B48" s="15"/>
      <c r="C48" s="45"/>
      <c r="E48" s="51"/>
      <c r="F48" s="51"/>
      <c r="G48" s="4" t="s">
        <v>173</v>
      </c>
      <c r="H48" s="49"/>
      <c r="I48" s="50"/>
      <c r="J48" s="49">
        <v>0</v>
      </c>
      <c r="K48" s="48"/>
      <c r="L48" s="47">
        <f t="shared" si="0"/>
        <v>0</v>
      </c>
      <c r="M48" s="41"/>
      <c r="N48" s="13"/>
    </row>
    <row r="49" spans="2:14" x14ac:dyDescent="0.2">
      <c r="B49" s="15"/>
      <c r="C49" s="45"/>
      <c r="E49" s="51"/>
      <c r="F49" s="51"/>
      <c r="G49" s="4" t="s">
        <v>172</v>
      </c>
      <c r="H49" s="49"/>
      <c r="I49" s="50"/>
      <c r="J49" s="49">
        <v>0</v>
      </c>
      <c r="K49" s="48"/>
      <c r="L49" s="47">
        <f t="shared" si="0"/>
        <v>0</v>
      </c>
      <c r="M49" s="41"/>
      <c r="N49" s="13"/>
    </row>
    <row r="50" spans="2:14" x14ac:dyDescent="0.2">
      <c r="B50" s="15"/>
      <c r="C50" s="45"/>
      <c r="E50" s="51"/>
      <c r="F50" s="51"/>
      <c r="H50" s="14"/>
      <c r="I50" s="14"/>
      <c r="J50" s="14"/>
      <c r="L50" s="2">
        <f t="shared" si="0"/>
        <v>0</v>
      </c>
      <c r="M50" s="41"/>
      <c r="N50" s="13"/>
    </row>
    <row r="51" spans="2:14" x14ac:dyDescent="0.2">
      <c r="B51" s="15"/>
      <c r="C51" s="45"/>
      <c r="E51" s="55" t="s">
        <v>171</v>
      </c>
      <c r="F51" s="51"/>
      <c r="G51" s="46"/>
      <c r="H51" s="54">
        <f>+H52+H54</f>
        <v>11984251.470000001</v>
      </c>
      <c r="I51" s="54"/>
      <c r="J51" s="54">
        <f>+J52+J54</f>
        <v>51559567.230000004</v>
      </c>
      <c r="K51" s="53"/>
      <c r="L51" s="52">
        <f t="shared" si="0"/>
        <v>0.23243506712420478</v>
      </c>
      <c r="M51" s="41"/>
      <c r="N51" s="13"/>
    </row>
    <row r="52" spans="2:14" x14ac:dyDescent="0.2">
      <c r="B52" s="15"/>
      <c r="C52" s="45"/>
      <c r="E52" s="51"/>
      <c r="F52" s="55" t="s">
        <v>170</v>
      </c>
      <c r="G52" s="46"/>
      <c r="H52" s="61">
        <f>+H53</f>
        <v>97578</v>
      </c>
      <c r="I52" s="61"/>
      <c r="J52" s="61">
        <f>+J53</f>
        <v>123437.2</v>
      </c>
      <c r="K52" s="60"/>
      <c r="L52" s="59">
        <f t="shared" si="0"/>
        <v>0.79050723768847642</v>
      </c>
      <c r="M52" s="41"/>
      <c r="N52" s="13"/>
    </row>
    <row r="53" spans="2:14" x14ac:dyDescent="0.2">
      <c r="B53" s="15"/>
      <c r="C53" s="45"/>
      <c r="E53" s="51"/>
      <c r="F53" s="51"/>
      <c r="G53" s="4" t="s">
        <v>169</v>
      </c>
      <c r="H53" s="83">
        <v>97578</v>
      </c>
      <c r="I53" s="50"/>
      <c r="J53" s="49">
        <v>123437.2</v>
      </c>
      <c r="K53" s="48"/>
      <c r="L53" s="47">
        <f t="shared" si="0"/>
        <v>0.79050723768847642</v>
      </c>
      <c r="M53" s="41"/>
      <c r="N53" s="13"/>
    </row>
    <row r="54" spans="2:14" ht="24" customHeight="1" x14ac:dyDescent="0.2">
      <c r="B54" s="15"/>
      <c r="C54" s="45"/>
      <c r="E54" s="51"/>
      <c r="F54" s="84" t="s">
        <v>168</v>
      </c>
      <c r="G54" s="84"/>
      <c r="H54" s="61">
        <f>+H55+H56</f>
        <v>11886673.470000001</v>
      </c>
      <c r="I54" s="61"/>
      <c r="J54" s="61">
        <f>+J55+J56</f>
        <v>51436130.030000001</v>
      </c>
      <c r="K54" s="60"/>
      <c r="L54" s="59">
        <f t="shared" si="0"/>
        <v>0.23109579711901199</v>
      </c>
      <c r="M54" s="41"/>
      <c r="N54" s="13"/>
    </row>
    <row r="55" spans="2:14" x14ac:dyDescent="0.2">
      <c r="B55" s="15"/>
      <c r="C55" s="45"/>
      <c r="E55" s="51"/>
      <c r="F55" s="51"/>
      <c r="G55" s="67" t="s">
        <v>167</v>
      </c>
      <c r="H55" s="49">
        <v>11886673.470000001</v>
      </c>
      <c r="I55" s="50"/>
      <c r="J55" s="49">
        <v>51436130.030000001</v>
      </c>
      <c r="K55" s="48"/>
      <c r="L55" s="47">
        <f t="shared" si="0"/>
        <v>0.23109579711901199</v>
      </c>
      <c r="M55" s="41"/>
      <c r="N55" s="13"/>
    </row>
    <row r="56" spans="2:14" ht="21.75" x14ac:dyDescent="0.2">
      <c r="B56" s="15"/>
      <c r="C56" s="45"/>
      <c r="E56" s="51"/>
      <c r="F56" s="51"/>
      <c r="G56" s="4" t="s">
        <v>166</v>
      </c>
      <c r="H56" s="49"/>
      <c r="I56" s="50"/>
      <c r="J56" s="49">
        <v>0</v>
      </c>
      <c r="K56" s="48"/>
      <c r="L56" s="47">
        <f t="shared" si="0"/>
        <v>0</v>
      </c>
      <c r="M56" s="41"/>
      <c r="N56" s="13"/>
    </row>
    <row r="57" spans="2:14" x14ac:dyDescent="0.2">
      <c r="B57" s="15"/>
      <c r="C57" s="45"/>
      <c r="E57" s="51"/>
      <c r="F57" s="51"/>
      <c r="H57" s="14"/>
      <c r="I57" s="14"/>
      <c r="J57" s="14"/>
      <c r="L57" s="2">
        <f t="shared" si="0"/>
        <v>0</v>
      </c>
      <c r="M57" s="41"/>
      <c r="N57" s="13"/>
    </row>
    <row r="58" spans="2:14" x14ac:dyDescent="0.2">
      <c r="B58" s="15"/>
      <c r="C58" s="45"/>
      <c r="E58" s="55" t="s">
        <v>165</v>
      </c>
      <c r="F58" s="51"/>
      <c r="G58" s="46"/>
      <c r="H58" s="54">
        <v>-5464067.3399999999</v>
      </c>
      <c r="I58" s="54"/>
      <c r="J58" s="54">
        <f>+J59+J63</f>
        <v>-22503228.720000003</v>
      </c>
      <c r="K58" s="53"/>
      <c r="L58" s="52">
        <f t="shared" si="0"/>
        <v>0.24281259404983727</v>
      </c>
      <c r="M58" s="41"/>
      <c r="N58" s="13"/>
    </row>
    <row r="59" spans="2:14" x14ac:dyDescent="0.2">
      <c r="B59" s="15"/>
      <c r="C59" s="45"/>
      <c r="E59" s="51"/>
      <c r="F59" s="55" t="s">
        <v>164</v>
      </c>
      <c r="G59" s="46"/>
      <c r="H59" s="61">
        <v>-4216159.96</v>
      </c>
      <c r="I59" s="61"/>
      <c r="J59" s="61">
        <f>+J60</f>
        <v>-17310175.940000001</v>
      </c>
      <c r="K59" s="60"/>
      <c r="L59" s="59">
        <f t="shared" si="0"/>
        <v>0.24356540191237361</v>
      </c>
      <c r="M59" s="41"/>
      <c r="N59" s="13"/>
    </row>
    <row r="60" spans="2:14" x14ac:dyDescent="0.2">
      <c r="B60" s="15"/>
      <c r="C60" s="45"/>
      <c r="E60" s="51"/>
      <c r="F60" s="51"/>
      <c r="G60" s="4" t="s">
        <v>163</v>
      </c>
      <c r="H60" s="49">
        <v>-4216159.96</v>
      </c>
      <c r="I60" s="50"/>
      <c r="J60" s="49">
        <v>-17310175.940000001</v>
      </c>
      <c r="K60" s="48"/>
      <c r="L60" s="47">
        <f t="shared" si="0"/>
        <v>0.24356540191237361</v>
      </c>
      <c r="M60" s="41"/>
      <c r="N60" s="13"/>
    </row>
    <row r="61" spans="2:14" x14ac:dyDescent="0.2">
      <c r="B61" s="15"/>
      <c r="C61" s="45"/>
      <c r="E61" s="51"/>
      <c r="F61" s="51"/>
      <c r="G61" s="4" t="s">
        <v>162</v>
      </c>
      <c r="H61" s="49"/>
      <c r="I61" s="50"/>
      <c r="J61" s="49"/>
      <c r="K61" s="48"/>
      <c r="L61" s="47">
        <f t="shared" si="0"/>
        <v>0</v>
      </c>
      <c r="M61" s="41"/>
      <c r="N61" s="13"/>
    </row>
    <row r="62" spans="2:14" ht="21.75" x14ac:dyDescent="0.2">
      <c r="B62" s="15"/>
      <c r="C62" s="45"/>
      <c r="E62" s="51"/>
      <c r="F62" s="51"/>
      <c r="G62" s="4" t="s">
        <v>161</v>
      </c>
      <c r="H62" s="49"/>
      <c r="I62" s="50"/>
      <c r="J62" s="49">
        <v>0</v>
      </c>
      <c r="K62" s="48"/>
      <c r="L62" s="47">
        <f t="shared" si="0"/>
        <v>0</v>
      </c>
      <c r="M62" s="41"/>
      <c r="N62" s="13"/>
    </row>
    <row r="63" spans="2:14" x14ac:dyDescent="0.2">
      <c r="B63" s="15"/>
      <c r="C63" s="45"/>
      <c r="E63" s="51"/>
      <c r="F63" s="55" t="s">
        <v>160</v>
      </c>
      <c r="G63" s="46"/>
      <c r="H63" s="61">
        <v>-1247907.3799999999</v>
      </c>
      <c r="I63" s="61"/>
      <c r="J63" s="61">
        <f>+J64</f>
        <v>-5193052.78</v>
      </c>
      <c r="K63" s="60"/>
      <c r="L63" s="59">
        <f t="shared" si="0"/>
        <v>0.2403032345070831</v>
      </c>
      <c r="M63" s="41"/>
      <c r="N63" s="13"/>
    </row>
    <row r="64" spans="2:14" x14ac:dyDescent="0.2">
      <c r="B64" s="15"/>
      <c r="C64" s="45"/>
      <c r="E64" s="51"/>
      <c r="F64" s="51"/>
      <c r="G64" s="4" t="s">
        <v>159</v>
      </c>
      <c r="H64" s="62">
        <v>-1221874.45</v>
      </c>
      <c r="I64" s="50"/>
      <c r="J64" s="62">
        <v>-5193052.78</v>
      </c>
      <c r="K64" s="48"/>
      <c r="L64" s="47">
        <f t="shared" si="0"/>
        <v>0.23529020438725445</v>
      </c>
      <c r="M64" s="41"/>
      <c r="N64" s="13"/>
    </row>
    <row r="65" spans="2:14" ht="21.75" x14ac:dyDescent="0.2">
      <c r="B65" s="15"/>
      <c r="C65" s="45"/>
      <c r="E65" s="51"/>
      <c r="F65" s="51"/>
      <c r="G65" s="4" t="s">
        <v>158</v>
      </c>
      <c r="H65" s="62"/>
      <c r="I65" s="50"/>
      <c r="J65" s="62">
        <v>0</v>
      </c>
      <c r="K65" s="48"/>
      <c r="L65" s="47">
        <f t="shared" si="0"/>
        <v>0</v>
      </c>
      <c r="M65" s="41"/>
      <c r="N65" s="13"/>
    </row>
    <row r="66" spans="2:14" x14ac:dyDescent="0.2">
      <c r="B66" s="15"/>
      <c r="C66" s="45"/>
      <c r="E66" s="51"/>
      <c r="F66" s="51"/>
      <c r="G66" s="4" t="s">
        <v>157</v>
      </c>
      <c r="H66" s="62">
        <v>-26032.93</v>
      </c>
      <c r="I66" s="50"/>
      <c r="J66" s="62">
        <v>0</v>
      </c>
      <c r="K66" s="48"/>
      <c r="L66" s="47">
        <f t="shared" si="0"/>
        <v>0</v>
      </c>
      <c r="M66" s="41"/>
      <c r="N66" s="13"/>
    </row>
    <row r="67" spans="2:14" x14ac:dyDescent="0.2">
      <c r="B67" s="15"/>
      <c r="C67" s="45"/>
      <c r="E67" s="51"/>
      <c r="F67" s="55" t="s">
        <v>156</v>
      </c>
      <c r="G67" s="46"/>
      <c r="H67" s="61">
        <v>0</v>
      </c>
      <c r="I67" s="61"/>
      <c r="J67" s="61">
        <v>0</v>
      </c>
      <c r="K67" s="60"/>
      <c r="L67" s="59">
        <f t="shared" si="0"/>
        <v>0</v>
      </c>
      <c r="M67" s="41"/>
      <c r="N67" s="13"/>
    </row>
    <row r="68" spans="2:14" ht="21.75" x14ac:dyDescent="0.2">
      <c r="B68" s="15"/>
      <c r="C68" s="45"/>
      <c r="E68" s="51"/>
      <c r="F68" s="51"/>
      <c r="G68" s="4" t="s">
        <v>155</v>
      </c>
      <c r="H68" s="49"/>
      <c r="I68" s="50"/>
      <c r="J68" s="49">
        <v>0</v>
      </c>
      <c r="K68" s="48"/>
      <c r="L68" s="47">
        <f t="shared" si="0"/>
        <v>0</v>
      </c>
      <c r="M68" s="41"/>
      <c r="N68" s="13"/>
    </row>
    <row r="69" spans="2:14" ht="21.75" x14ac:dyDescent="0.2">
      <c r="B69" s="15"/>
      <c r="C69" s="45"/>
      <c r="E69" s="51"/>
      <c r="F69" s="51"/>
      <c r="G69" s="4" t="s">
        <v>154</v>
      </c>
      <c r="H69" s="49"/>
      <c r="I69" s="50"/>
      <c r="J69" s="49">
        <v>0</v>
      </c>
      <c r="K69" s="48"/>
      <c r="L69" s="47">
        <f t="shared" ref="L69:L132" si="1">IF(J69=0, ,+H69/J69)</f>
        <v>0</v>
      </c>
      <c r="M69" s="41"/>
      <c r="N69" s="13"/>
    </row>
    <row r="70" spans="2:14" x14ac:dyDescent="0.2">
      <c r="B70" s="15"/>
      <c r="C70" s="45"/>
      <c r="E70" s="51"/>
      <c r="F70" s="51"/>
      <c r="G70" s="4" t="s">
        <v>153</v>
      </c>
      <c r="H70" s="49"/>
      <c r="I70" s="50"/>
      <c r="J70" s="49">
        <v>0</v>
      </c>
      <c r="K70" s="48"/>
      <c r="L70" s="47">
        <f t="shared" si="1"/>
        <v>0</v>
      </c>
      <c r="M70" s="41"/>
      <c r="N70" s="13"/>
    </row>
    <row r="71" spans="2:14" ht="21.75" x14ac:dyDescent="0.2">
      <c r="B71" s="15"/>
      <c r="C71" s="45"/>
      <c r="E71" s="51"/>
      <c r="F71" s="51"/>
      <c r="G71" s="4" t="s">
        <v>152</v>
      </c>
      <c r="H71" s="49"/>
      <c r="I71" s="50"/>
      <c r="J71" s="49">
        <v>0</v>
      </c>
      <c r="K71" s="48"/>
      <c r="L71" s="47">
        <f t="shared" si="1"/>
        <v>0</v>
      </c>
      <c r="M71" s="41"/>
      <c r="N71" s="13"/>
    </row>
    <row r="72" spans="2:14" x14ac:dyDescent="0.2">
      <c r="B72" s="15"/>
      <c r="C72" s="45"/>
      <c r="E72" s="55" t="s">
        <v>151</v>
      </c>
      <c r="F72" s="51"/>
      <c r="G72" s="46"/>
      <c r="H72" s="54">
        <v>-3382758.2499999995</v>
      </c>
      <c r="I72" s="54"/>
      <c r="J72" s="54">
        <f>+J73+J84+J89</f>
        <v>-13337238.82</v>
      </c>
      <c r="K72" s="53"/>
      <c r="L72" s="52">
        <f t="shared" si="1"/>
        <v>0.25363257685146551</v>
      </c>
      <c r="M72" s="41"/>
      <c r="N72" s="13"/>
    </row>
    <row r="73" spans="2:14" x14ac:dyDescent="0.2">
      <c r="B73" s="15"/>
      <c r="C73" s="45"/>
      <c r="E73" s="51"/>
      <c r="F73" s="55" t="s">
        <v>150</v>
      </c>
      <c r="G73" s="46"/>
      <c r="H73" s="61">
        <v>-3377224.8699999996</v>
      </c>
      <c r="I73" s="61"/>
      <c r="J73" s="61">
        <f>SUM(J74:J83)</f>
        <v>-13327296.42</v>
      </c>
      <c r="K73" s="60"/>
      <c r="L73" s="59">
        <f t="shared" si="1"/>
        <v>0.25340659977607066</v>
      </c>
      <c r="M73" s="41"/>
      <c r="N73" s="13"/>
    </row>
    <row r="74" spans="2:14" x14ac:dyDescent="0.2">
      <c r="B74" s="15"/>
      <c r="C74" s="45"/>
      <c r="E74" s="51"/>
      <c r="F74" s="51"/>
      <c r="G74" s="4" t="s">
        <v>149</v>
      </c>
      <c r="H74" s="62">
        <v>-251.54</v>
      </c>
      <c r="I74" s="50"/>
      <c r="J74" s="62">
        <v>-22601</v>
      </c>
      <c r="K74" s="48"/>
      <c r="L74" s="47">
        <f t="shared" si="1"/>
        <v>1.1129596035573647E-2</v>
      </c>
      <c r="M74" s="41"/>
      <c r="N74" s="13"/>
    </row>
    <row r="75" spans="2:14" x14ac:dyDescent="0.2">
      <c r="B75" s="15"/>
      <c r="C75" s="45"/>
      <c r="E75" s="51"/>
      <c r="F75" s="51"/>
      <c r="G75" s="4" t="s">
        <v>148</v>
      </c>
      <c r="H75" s="62">
        <v>-69132.820000000007</v>
      </c>
      <c r="I75" s="50"/>
      <c r="J75" s="62">
        <v>-241505.16</v>
      </c>
      <c r="K75" s="48"/>
      <c r="L75" s="47">
        <f t="shared" si="1"/>
        <v>0.28625814868717508</v>
      </c>
      <c r="M75" s="41"/>
      <c r="N75" s="13"/>
    </row>
    <row r="76" spans="2:14" x14ac:dyDescent="0.2">
      <c r="B76" s="15"/>
      <c r="C76" s="45"/>
      <c r="E76" s="51"/>
      <c r="F76" s="51"/>
      <c r="G76" s="4" t="s">
        <v>147</v>
      </c>
      <c r="H76" s="62">
        <v>-138631.26999999999</v>
      </c>
      <c r="I76" s="50"/>
      <c r="J76" s="62">
        <v>-533025.4</v>
      </c>
      <c r="K76" s="48"/>
      <c r="L76" s="47">
        <f t="shared" si="1"/>
        <v>0.26008379713236929</v>
      </c>
      <c r="M76" s="41"/>
      <c r="N76" s="13"/>
    </row>
    <row r="77" spans="2:14" x14ac:dyDescent="0.2">
      <c r="B77" s="15"/>
      <c r="C77" s="45"/>
      <c r="E77" s="51"/>
      <c r="F77" s="51"/>
      <c r="G77" s="4" t="s">
        <v>146</v>
      </c>
      <c r="H77" s="62">
        <v>-220236.18</v>
      </c>
      <c r="I77" s="50"/>
      <c r="J77" s="62">
        <v>-500000.00000000006</v>
      </c>
      <c r="K77" s="48"/>
      <c r="L77" s="47">
        <f t="shared" si="1"/>
        <v>0.44047235999999995</v>
      </c>
      <c r="M77" s="41"/>
      <c r="N77" s="13"/>
    </row>
    <row r="78" spans="2:14" x14ac:dyDescent="0.2">
      <c r="B78" s="15"/>
      <c r="C78" s="45"/>
      <c r="E78" s="51"/>
      <c r="F78" s="51"/>
      <c r="G78" s="4" t="s">
        <v>145</v>
      </c>
      <c r="H78" s="62">
        <v>-1484037.51</v>
      </c>
      <c r="I78" s="50"/>
      <c r="J78" s="62">
        <v>-6206511.29</v>
      </c>
      <c r="K78" s="48"/>
      <c r="L78" s="47">
        <f t="shared" si="1"/>
        <v>0.23910977369703618</v>
      </c>
      <c r="M78" s="41"/>
      <c r="N78" s="13"/>
    </row>
    <row r="79" spans="2:14" x14ac:dyDescent="0.2">
      <c r="B79" s="15"/>
      <c r="C79" s="45"/>
      <c r="E79" s="51"/>
      <c r="F79" s="51"/>
      <c r="G79" s="4" t="s">
        <v>144</v>
      </c>
      <c r="H79" s="62">
        <v>-5865.96</v>
      </c>
      <c r="I79" s="50"/>
      <c r="J79" s="62">
        <v>-55740.24</v>
      </c>
      <c r="K79" s="48"/>
      <c r="L79" s="47">
        <f t="shared" si="1"/>
        <v>0.10523743708315572</v>
      </c>
      <c r="M79" s="41"/>
      <c r="N79" s="13"/>
    </row>
    <row r="80" spans="2:14" x14ac:dyDescent="0.2">
      <c r="B80" s="15"/>
      <c r="C80" s="45"/>
      <c r="E80" s="51"/>
      <c r="F80" s="51"/>
      <c r="G80" s="4" t="s">
        <v>143</v>
      </c>
      <c r="H80" s="62">
        <v>-1396.49</v>
      </c>
      <c r="I80" s="50"/>
      <c r="J80" s="62">
        <v>-14531.33</v>
      </c>
      <c r="K80" s="48"/>
      <c r="L80" s="47">
        <f t="shared" si="1"/>
        <v>9.6102008556684076E-2</v>
      </c>
      <c r="M80" s="41"/>
      <c r="N80" s="13"/>
    </row>
    <row r="81" spans="2:14" x14ac:dyDescent="0.2">
      <c r="B81" s="15"/>
      <c r="C81" s="45"/>
      <c r="E81" s="51"/>
      <c r="F81" s="51"/>
      <c r="G81" s="4" t="s">
        <v>142</v>
      </c>
      <c r="H81" s="62">
        <v>-12720.78</v>
      </c>
      <c r="I81" s="50"/>
      <c r="J81" s="62">
        <v>-50000</v>
      </c>
      <c r="K81" s="48"/>
      <c r="L81" s="47">
        <f t="shared" si="1"/>
        <v>0.25441560000000002</v>
      </c>
      <c r="M81" s="41"/>
      <c r="N81" s="13"/>
    </row>
    <row r="82" spans="2:14" x14ac:dyDescent="0.2">
      <c r="B82" s="15"/>
      <c r="C82" s="45"/>
      <c r="E82" s="51"/>
      <c r="F82" s="51"/>
      <c r="G82" s="4" t="s">
        <v>141</v>
      </c>
      <c r="H82" s="62">
        <v>-1371732.29</v>
      </c>
      <c r="I82" s="50"/>
      <c r="J82" s="62">
        <v>-5353382</v>
      </c>
      <c r="K82" s="48"/>
      <c r="L82" s="47">
        <f t="shared" si="1"/>
        <v>0.25623657904479824</v>
      </c>
      <c r="M82" s="41"/>
      <c r="N82" s="13"/>
    </row>
    <row r="83" spans="2:14" x14ac:dyDescent="0.2">
      <c r="B83" s="15"/>
      <c r="C83" s="45"/>
      <c r="E83" s="51"/>
      <c r="F83" s="51"/>
      <c r="G83" s="4" t="s">
        <v>140</v>
      </c>
      <c r="H83" s="62">
        <v>-73220.03</v>
      </c>
      <c r="I83" s="50"/>
      <c r="J83" s="62">
        <v>-350000</v>
      </c>
      <c r="K83" s="48"/>
      <c r="L83" s="47">
        <f t="shared" si="1"/>
        <v>0.20920008571428572</v>
      </c>
      <c r="M83" s="41"/>
      <c r="N83" s="13"/>
    </row>
    <row r="84" spans="2:14" x14ac:dyDescent="0.2">
      <c r="B84" s="15"/>
      <c r="C84" s="45"/>
      <c r="E84" s="51"/>
      <c r="F84" s="55" t="s">
        <v>139</v>
      </c>
      <c r="G84" s="46"/>
      <c r="H84" s="61">
        <v>-5533.38</v>
      </c>
      <c r="I84" s="61"/>
      <c r="J84" s="61">
        <f>SUM(J85:J88)</f>
        <v>-9942.4</v>
      </c>
      <c r="K84" s="60"/>
      <c r="L84" s="59">
        <f t="shared" si="1"/>
        <v>0.55654369166398454</v>
      </c>
      <c r="M84" s="41"/>
      <c r="N84" s="13"/>
    </row>
    <row r="85" spans="2:14" x14ac:dyDescent="0.2">
      <c r="B85" s="15"/>
      <c r="C85" s="45"/>
      <c r="E85" s="51"/>
      <c r="F85" s="51"/>
      <c r="G85" s="4" t="s">
        <v>138</v>
      </c>
      <c r="H85" s="62">
        <v>-5533.38</v>
      </c>
      <c r="I85" s="50"/>
      <c r="J85" s="62">
        <v>-9942.4</v>
      </c>
      <c r="K85" s="48"/>
      <c r="L85" s="47">
        <f t="shared" si="1"/>
        <v>0.55654369166398454</v>
      </c>
      <c r="M85" s="41"/>
      <c r="N85" s="13"/>
    </row>
    <row r="86" spans="2:14" x14ac:dyDescent="0.2">
      <c r="B86" s="15"/>
      <c r="C86" s="45"/>
      <c r="E86" s="51"/>
      <c r="F86" s="51"/>
      <c r="G86" s="4" t="s">
        <v>137</v>
      </c>
      <c r="H86" s="49"/>
      <c r="I86" s="50"/>
      <c r="J86" s="49"/>
      <c r="K86" s="48"/>
      <c r="L86" s="47">
        <f t="shared" si="1"/>
        <v>0</v>
      </c>
      <c r="M86" s="41"/>
      <c r="N86" s="13"/>
    </row>
    <row r="87" spans="2:14" x14ac:dyDescent="0.2">
      <c r="B87" s="15"/>
      <c r="C87" s="45"/>
      <c r="E87" s="51"/>
      <c r="F87" s="51"/>
      <c r="G87" s="4" t="s">
        <v>136</v>
      </c>
      <c r="H87" s="49"/>
      <c r="I87" s="50"/>
      <c r="J87" s="49"/>
      <c r="K87" s="48"/>
      <c r="L87" s="47">
        <f t="shared" si="1"/>
        <v>0</v>
      </c>
      <c r="M87" s="41"/>
      <c r="N87" s="13"/>
    </row>
    <row r="88" spans="2:14" x14ac:dyDescent="0.2">
      <c r="B88" s="15"/>
      <c r="C88" s="45"/>
      <c r="E88" s="51"/>
      <c r="F88" s="51"/>
      <c r="G88" s="4" t="s">
        <v>135</v>
      </c>
      <c r="H88" s="49"/>
      <c r="I88" s="50"/>
      <c r="J88" s="49"/>
      <c r="K88" s="48"/>
      <c r="L88" s="47">
        <f t="shared" si="1"/>
        <v>0</v>
      </c>
      <c r="M88" s="41"/>
      <c r="N88" s="13"/>
    </row>
    <row r="89" spans="2:14" ht="27.75" customHeight="1" x14ac:dyDescent="0.2">
      <c r="B89" s="15"/>
      <c r="C89" s="45"/>
      <c r="E89" s="51"/>
      <c r="F89" s="84" t="s">
        <v>134</v>
      </c>
      <c r="G89" s="84"/>
      <c r="H89" s="61">
        <v>0</v>
      </c>
      <c r="I89" s="61"/>
      <c r="J89" s="61">
        <f>SUM(J90:J94)</f>
        <v>0</v>
      </c>
      <c r="K89" s="60"/>
      <c r="L89" s="59">
        <f t="shared" si="1"/>
        <v>0</v>
      </c>
      <c r="M89" s="41"/>
      <c r="N89" s="13"/>
    </row>
    <row r="90" spans="2:14" x14ac:dyDescent="0.2">
      <c r="B90" s="15"/>
      <c r="C90" s="45"/>
      <c r="E90" s="51"/>
      <c r="F90" s="51"/>
      <c r="G90" s="4" t="s">
        <v>133</v>
      </c>
      <c r="H90" s="49"/>
      <c r="I90" s="50"/>
      <c r="J90" s="49">
        <v>0</v>
      </c>
      <c r="K90" s="48"/>
      <c r="L90" s="47">
        <f t="shared" si="1"/>
        <v>0</v>
      </c>
      <c r="M90" s="41"/>
      <c r="N90" s="13"/>
    </row>
    <row r="91" spans="2:14" x14ac:dyDescent="0.2">
      <c r="B91" s="15"/>
      <c r="C91" s="45"/>
      <c r="E91" s="51"/>
      <c r="F91" s="51"/>
      <c r="G91" s="4" t="s">
        <v>132</v>
      </c>
      <c r="H91" s="49"/>
      <c r="I91" s="50"/>
      <c r="J91" s="49">
        <v>0</v>
      </c>
      <c r="K91" s="48"/>
      <c r="L91" s="47">
        <f t="shared" si="1"/>
        <v>0</v>
      </c>
      <c r="M91" s="41"/>
      <c r="N91" s="13"/>
    </row>
    <row r="92" spans="2:14" x14ac:dyDescent="0.2">
      <c r="B92" s="15"/>
      <c r="C92" s="45"/>
      <c r="E92" s="51"/>
      <c r="F92" s="51"/>
      <c r="G92" s="4" t="s">
        <v>131</v>
      </c>
      <c r="H92" s="49"/>
      <c r="I92" s="50"/>
      <c r="J92" s="49">
        <v>0</v>
      </c>
      <c r="K92" s="48"/>
      <c r="L92" s="47">
        <f t="shared" si="1"/>
        <v>0</v>
      </c>
      <c r="M92" s="41"/>
      <c r="N92" s="13"/>
    </row>
    <row r="93" spans="2:14" ht="21.75" x14ac:dyDescent="0.2">
      <c r="B93" s="15"/>
      <c r="C93" s="45"/>
      <c r="E93" s="51"/>
      <c r="F93" s="51"/>
      <c r="G93" s="4" t="s">
        <v>130</v>
      </c>
      <c r="H93" s="49"/>
      <c r="I93" s="50"/>
      <c r="J93" s="49">
        <v>0</v>
      </c>
      <c r="K93" s="48"/>
      <c r="L93" s="47">
        <f t="shared" si="1"/>
        <v>0</v>
      </c>
      <c r="M93" s="41"/>
      <c r="N93" s="13"/>
    </row>
    <row r="94" spans="2:14" x14ac:dyDescent="0.2">
      <c r="B94" s="15"/>
      <c r="C94" s="45"/>
      <c r="E94" s="51"/>
      <c r="F94" s="51"/>
      <c r="G94" s="4" t="s">
        <v>129</v>
      </c>
      <c r="H94" s="49"/>
      <c r="I94" s="50"/>
      <c r="J94" s="49">
        <v>0</v>
      </c>
      <c r="K94" s="48"/>
      <c r="L94" s="47">
        <f t="shared" si="1"/>
        <v>0</v>
      </c>
      <c r="M94" s="41"/>
      <c r="N94" s="13"/>
    </row>
    <row r="95" spans="2:14" x14ac:dyDescent="0.2">
      <c r="B95" s="15"/>
      <c r="C95" s="45"/>
      <c r="E95" s="51"/>
      <c r="F95" s="55" t="s">
        <v>128</v>
      </c>
      <c r="G95" s="46"/>
      <c r="H95" s="61">
        <v>0</v>
      </c>
      <c r="I95" s="61"/>
      <c r="J95" s="61">
        <v>0</v>
      </c>
      <c r="K95" s="60"/>
      <c r="L95" s="59">
        <f t="shared" si="1"/>
        <v>0</v>
      </c>
      <c r="M95" s="41"/>
      <c r="N95" s="13"/>
    </row>
    <row r="96" spans="2:14" x14ac:dyDescent="0.2">
      <c r="B96" s="15"/>
      <c r="C96" s="45"/>
      <c r="E96" s="51"/>
      <c r="F96" s="51"/>
      <c r="G96" s="4" t="s">
        <v>127</v>
      </c>
      <c r="H96" s="49"/>
      <c r="I96" s="50"/>
      <c r="J96" s="49">
        <v>0</v>
      </c>
      <c r="K96" s="48"/>
      <c r="L96" s="47">
        <f t="shared" si="1"/>
        <v>0</v>
      </c>
      <c r="M96" s="41"/>
      <c r="N96" s="13"/>
    </row>
    <row r="97" spans="2:14" x14ac:dyDescent="0.2">
      <c r="B97" s="15"/>
      <c r="C97" s="45"/>
      <c r="E97" s="51"/>
      <c r="F97" s="51"/>
      <c r="G97" s="4" t="s">
        <v>126</v>
      </c>
      <c r="H97" s="49"/>
      <c r="I97" s="50"/>
      <c r="J97" s="49">
        <v>0</v>
      </c>
      <c r="K97" s="48"/>
      <c r="L97" s="47">
        <f t="shared" si="1"/>
        <v>0</v>
      </c>
      <c r="M97" s="41"/>
      <c r="N97" s="13"/>
    </row>
    <row r="98" spans="2:14" x14ac:dyDescent="0.2">
      <c r="B98" s="15"/>
      <c r="C98" s="45"/>
      <c r="E98" s="55" t="s">
        <v>125</v>
      </c>
      <c r="F98" s="51"/>
      <c r="G98" s="46"/>
      <c r="H98" s="54">
        <v>-215229.97</v>
      </c>
      <c r="I98" s="54"/>
      <c r="J98" s="54">
        <f>SUM(J99:J101)</f>
        <v>-866087.34</v>
      </c>
      <c r="K98" s="53"/>
      <c r="L98" s="52">
        <f t="shared" si="1"/>
        <v>0.24850838946566292</v>
      </c>
      <c r="M98" s="41"/>
      <c r="N98" s="13"/>
    </row>
    <row r="99" spans="2:14" x14ac:dyDescent="0.2">
      <c r="B99" s="15"/>
      <c r="C99" s="45"/>
      <c r="E99" s="51"/>
      <c r="F99" s="51"/>
      <c r="G99" s="4" t="s">
        <v>124</v>
      </c>
      <c r="H99" s="62">
        <v>-33545.96</v>
      </c>
      <c r="I99" s="50"/>
      <c r="J99" s="62">
        <v>-67618.399999999994</v>
      </c>
      <c r="K99" s="48"/>
      <c r="L99" s="47">
        <f t="shared" si="1"/>
        <v>0.49610697679921445</v>
      </c>
      <c r="M99" s="41"/>
      <c r="N99" s="13"/>
    </row>
    <row r="100" spans="2:14" x14ac:dyDescent="0.2">
      <c r="B100" s="15"/>
      <c r="C100" s="45"/>
      <c r="E100" s="51"/>
      <c r="F100" s="51"/>
      <c r="G100" s="4" t="s">
        <v>123</v>
      </c>
      <c r="H100" s="62">
        <v>-181684.01</v>
      </c>
      <c r="I100" s="50"/>
      <c r="J100" s="62">
        <v>-798468.94</v>
      </c>
      <c r="K100" s="48"/>
      <c r="L100" s="47">
        <f t="shared" si="1"/>
        <v>0.22754048516902864</v>
      </c>
      <c r="M100" s="41"/>
      <c r="N100" s="13"/>
    </row>
    <row r="101" spans="2:14" x14ac:dyDescent="0.2">
      <c r="B101" s="15"/>
      <c r="C101" s="45"/>
      <c r="E101" s="51"/>
      <c r="F101" s="51"/>
      <c r="G101" s="4" t="s">
        <v>122</v>
      </c>
      <c r="H101" s="49"/>
      <c r="I101" s="50"/>
      <c r="J101" s="49">
        <v>0</v>
      </c>
      <c r="K101" s="48"/>
      <c r="L101" s="47">
        <f t="shared" si="1"/>
        <v>0</v>
      </c>
      <c r="M101" s="41"/>
      <c r="N101" s="13"/>
    </row>
    <row r="102" spans="2:14" x14ac:dyDescent="0.2">
      <c r="B102" s="15"/>
      <c r="C102" s="45"/>
      <c r="E102" s="55" t="s">
        <v>121</v>
      </c>
      <c r="F102" s="51"/>
      <c r="G102" s="46"/>
      <c r="H102" s="54">
        <v>215229.97</v>
      </c>
      <c r="I102" s="54"/>
      <c r="J102" s="54">
        <f>+J103</f>
        <v>866087.34</v>
      </c>
      <c r="K102" s="53"/>
      <c r="L102" s="52">
        <f t="shared" si="1"/>
        <v>0.24850838946566292</v>
      </c>
      <c r="M102" s="41"/>
      <c r="N102" s="13"/>
    </row>
    <row r="103" spans="2:14" ht="21.75" x14ac:dyDescent="0.2">
      <c r="B103" s="15"/>
      <c r="C103" s="45"/>
      <c r="E103" s="51"/>
      <c r="F103" s="51"/>
      <c r="G103" s="4" t="s">
        <v>120</v>
      </c>
      <c r="H103" s="62">
        <v>215229.97</v>
      </c>
      <c r="I103" s="50"/>
      <c r="J103" s="62">
        <v>866087.34</v>
      </c>
      <c r="K103" s="48"/>
      <c r="L103" s="47">
        <f t="shared" si="1"/>
        <v>0.24850838946566292</v>
      </c>
      <c r="M103" s="41"/>
      <c r="N103" s="13"/>
    </row>
    <row r="104" spans="2:14" x14ac:dyDescent="0.2">
      <c r="B104" s="15"/>
      <c r="C104" s="45"/>
      <c r="E104" s="55" t="s">
        <v>119</v>
      </c>
      <c r="F104" s="51"/>
      <c r="G104" s="46"/>
      <c r="H104" s="54">
        <v>0</v>
      </c>
      <c r="I104" s="54"/>
      <c r="J104" s="54">
        <v>0</v>
      </c>
      <c r="K104" s="53"/>
      <c r="L104" s="52">
        <f t="shared" si="1"/>
        <v>0</v>
      </c>
      <c r="M104" s="41"/>
      <c r="N104" s="13"/>
    </row>
    <row r="105" spans="2:14" x14ac:dyDescent="0.2">
      <c r="B105" s="15"/>
      <c r="C105" s="45"/>
      <c r="E105" s="51"/>
      <c r="F105" s="51"/>
      <c r="G105" s="4" t="s">
        <v>118</v>
      </c>
      <c r="H105" s="49"/>
      <c r="I105" s="50"/>
      <c r="J105" s="49">
        <v>0</v>
      </c>
      <c r="K105" s="48"/>
      <c r="L105" s="47">
        <f t="shared" si="1"/>
        <v>0</v>
      </c>
      <c r="M105" s="41"/>
      <c r="N105" s="13"/>
    </row>
    <row r="106" spans="2:14" x14ac:dyDescent="0.2">
      <c r="B106" s="15"/>
      <c r="C106" s="45"/>
      <c r="E106" s="51"/>
      <c r="F106" s="51"/>
      <c r="G106" s="4" t="s">
        <v>117</v>
      </c>
      <c r="H106" s="49"/>
      <c r="I106" s="50"/>
      <c r="J106" s="49">
        <v>0</v>
      </c>
      <c r="K106" s="48"/>
      <c r="L106" s="47">
        <f t="shared" si="1"/>
        <v>0</v>
      </c>
      <c r="M106" s="41"/>
      <c r="N106" s="13"/>
    </row>
    <row r="107" spans="2:14" x14ac:dyDescent="0.2">
      <c r="B107" s="15"/>
      <c r="C107" s="45"/>
      <c r="E107" s="51"/>
      <c r="F107" s="51"/>
      <c r="G107" s="4" t="s">
        <v>116</v>
      </c>
      <c r="H107" s="49"/>
      <c r="I107" s="50"/>
      <c r="J107" s="49">
        <v>0</v>
      </c>
      <c r="K107" s="48"/>
      <c r="L107" s="47">
        <f t="shared" si="1"/>
        <v>0</v>
      </c>
      <c r="M107" s="41"/>
      <c r="N107" s="13"/>
    </row>
    <row r="108" spans="2:14" x14ac:dyDescent="0.2">
      <c r="B108" s="15"/>
      <c r="C108" s="45"/>
      <c r="E108" s="51"/>
      <c r="F108" s="51"/>
      <c r="G108" s="4" t="s">
        <v>115</v>
      </c>
      <c r="H108" s="49"/>
      <c r="I108" s="50"/>
      <c r="J108" s="49">
        <v>0</v>
      </c>
      <c r="K108" s="48"/>
      <c r="L108" s="47">
        <f t="shared" si="1"/>
        <v>0</v>
      </c>
      <c r="M108" s="41"/>
      <c r="N108" s="13"/>
    </row>
    <row r="109" spans="2:14" x14ac:dyDescent="0.2">
      <c r="B109" s="15"/>
      <c r="C109" s="45"/>
      <c r="E109" s="55" t="s">
        <v>114</v>
      </c>
      <c r="F109" s="51"/>
      <c r="G109" s="46"/>
      <c r="H109" s="54">
        <v>0</v>
      </c>
      <c r="I109" s="54"/>
      <c r="J109" s="54">
        <v>0</v>
      </c>
      <c r="K109" s="53"/>
      <c r="L109" s="52">
        <f t="shared" si="1"/>
        <v>0</v>
      </c>
      <c r="M109" s="41"/>
      <c r="N109" s="13"/>
    </row>
    <row r="110" spans="2:14" x14ac:dyDescent="0.2">
      <c r="B110" s="15"/>
      <c r="C110" s="45"/>
      <c r="E110" s="51"/>
      <c r="F110" s="55" t="s">
        <v>25</v>
      </c>
      <c r="G110" s="46"/>
      <c r="H110" s="54">
        <v>0</v>
      </c>
      <c r="I110" s="54"/>
      <c r="J110" s="54">
        <v>0</v>
      </c>
      <c r="K110" s="53"/>
      <c r="L110" s="52">
        <f t="shared" si="1"/>
        <v>0</v>
      </c>
      <c r="M110" s="41"/>
      <c r="N110" s="13"/>
    </row>
    <row r="111" spans="2:14" x14ac:dyDescent="0.2">
      <c r="B111" s="15"/>
      <c r="C111" s="45"/>
      <c r="E111" s="51"/>
      <c r="F111" s="51"/>
      <c r="G111" s="4" t="s">
        <v>113</v>
      </c>
      <c r="H111" s="49"/>
      <c r="I111" s="50"/>
      <c r="J111" s="49">
        <v>0</v>
      </c>
      <c r="K111" s="48"/>
      <c r="L111" s="47">
        <f t="shared" si="1"/>
        <v>0</v>
      </c>
      <c r="M111" s="41"/>
      <c r="N111" s="13"/>
    </row>
    <row r="112" spans="2:14" x14ac:dyDescent="0.2">
      <c r="B112" s="15"/>
      <c r="C112" s="45"/>
      <c r="E112" s="51"/>
      <c r="F112" s="51"/>
      <c r="G112" s="4" t="s">
        <v>112</v>
      </c>
      <c r="H112" s="49"/>
      <c r="I112" s="50"/>
      <c r="J112" s="49">
        <v>0</v>
      </c>
      <c r="K112" s="48"/>
      <c r="L112" s="47">
        <f t="shared" si="1"/>
        <v>0</v>
      </c>
      <c r="M112" s="41"/>
      <c r="N112" s="13"/>
    </row>
    <row r="113" spans="2:15" x14ac:dyDescent="0.2">
      <c r="B113" s="15"/>
      <c r="C113" s="45"/>
      <c r="E113" s="51"/>
      <c r="F113" s="51"/>
      <c r="G113" s="4" t="s">
        <v>111</v>
      </c>
      <c r="H113" s="49"/>
      <c r="I113" s="50"/>
      <c r="J113" s="49">
        <v>0</v>
      </c>
      <c r="K113" s="48"/>
      <c r="L113" s="47">
        <f t="shared" si="1"/>
        <v>0</v>
      </c>
      <c r="M113" s="41"/>
      <c r="N113" s="13"/>
    </row>
    <row r="114" spans="2:15" x14ac:dyDescent="0.2">
      <c r="B114" s="15"/>
      <c r="C114" s="45"/>
      <c r="E114" s="51"/>
      <c r="F114" s="51"/>
      <c r="G114" s="4" t="s">
        <v>110</v>
      </c>
      <c r="H114" s="49"/>
      <c r="I114" s="50"/>
      <c r="J114" s="49">
        <v>0</v>
      </c>
      <c r="K114" s="48"/>
      <c r="L114" s="47">
        <f t="shared" si="1"/>
        <v>0</v>
      </c>
      <c r="M114" s="41"/>
      <c r="N114" s="13"/>
    </row>
    <row r="115" spans="2:15" x14ac:dyDescent="0.2">
      <c r="B115" s="15"/>
      <c r="C115" s="45"/>
      <c r="E115" s="51"/>
      <c r="F115" s="51"/>
      <c r="G115" s="4" t="s">
        <v>109</v>
      </c>
      <c r="H115" s="49"/>
      <c r="I115" s="50"/>
      <c r="J115" s="49">
        <v>0</v>
      </c>
      <c r="K115" s="48"/>
      <c r="L115" s="47">
        <f t="shared" si="1"/>
        <v>0</v>
      </c>
      <c r="M115" s="41"/>
      <c r="N115" s="13"/>
    </row>
    <row r="116" spans="2:15" x14ac:dyDescent="0.2">
      <c r="B116" s="15"/>
      <c r="C116" s="45"/>
      <c r="E116" s="51"/>
      <c r="F116" s="51"/>
      <c r="G116" s="4" t="s">
        <v>108</v>
      </c>
      <c r="H116" s="49"/>
      <c r="I116" s="50"/>
      <c r="J116" s="49">
        <v>0</v>
      </c>
      <c r="K116" s="48"/>
      <c r="L116" s="47">
        <f t="shared" si="1"/>
        <v>0</v>
      </c>
      <c r="M116" s="41"/>
      <c r="N116" s="13"/>
    </row>
    <row r="117" spans="2:15" x14ac:dyDescent="0.2">
      <c r="B117" s="15"/>
      <c r="C117" s="45"/>
      <c r="E117" s="51"/>
      <c r="F117" s="55" t="s">
        <v>107</v>
      </c>
      <c r="G117" s="46"/>
      <c r="H117" s="54">
        <v>0</v>
      </c>
      <c r="I117" s="54"/>
      <c r="J117" s="54">
        <v>0</v>
      </c>
      <c r="K117" s="53"/>
      <c r="L117" s="52">
        <f t="shared" si="1"/>
        <v>0</v>
      </c>
      <c r="M117" s="41"/>
      <c r="N117" s="13"/>
    </row>
    <row r="118" spans="2:15" x14ac:dyDescent="0.2">
      <c r="B118" s="15"/>
      <c r="C118" s="45"/>
      <c r="E118" s="51"/>
      <c r="F118" s="51"/>
      <c r="G118" s="4" t="s">
        <v>106</v>
      </c>
      <c r="H118" s="49"/>
      <c r="I118" s="50"/>
      <c r="J118" s="49">
        <v>0</v>
      </c>
      <c r="K118" s="48"/>
      <c r="L118" s="47">
        <f t="shared" si="1"/>
        <v>0</v>
      </c>
      <c r="M118" s="41"/>
      <c r="N118" s="13"/>
    </row>
    <row r="119" spans="2:15" x14ac:dyDescent="0.2">
      <c r="B119" s="15"/>
      <c r="C119" s="45"/>
      <c r="E119" s="51"/>
      <c r="F119" s="51"/>
      <c r="G119" s="4" t="s">
        <v>105</v>
      </c>
      <c r="H119" s="49"/>
      <c r="I119" s="50"/>
      <c r="J119" s="49">
        <v>0</v>
      </c>
      <c r="K119" s="48"/>
      <c r="L119" s="47">
        <f t="shared" si="1"/>
        <v>0</v>
      </c>
      <c r="M119" s="41"/>
      <c r="N119" s="13"/>
    </row>
    <row r="120" spans="2:15" x14ac:dyDescent="0.2">
      <c r="B120" s="15"/>
      <c r="C120" s="45"/>
      <c r="E120" s="51"/>
      <c r="F120" s="51"/>
      <c r="G120" s="4" t="s">
        <v>104</v>
      </c>
      <c r="H120" s="49"/>
      <c r="I120" s="50"/>
      <c r="J120" s="49">
        <v>0</v>
      </c>
      <c r="K120" s="48"/>
      <c r="L120" s="47">
        <f t="shared" si="1"/>
        <v>0</v>
      </c>
      <c r="M120" s="41"/>
      <c r="N120" s="13"/>
    </row>
    <row r="121" spans="2:15" x14ac:dyDescent="0.2">
      <c r="B121" s="15"/>
      <c r="C121" s="45"/>
      <c r="E121" s="51"/>
      <c r="F121" s="51"/>
      <c r="G121" s="4" t="s">
        <v>103</v>
      </c>
      <c r="H121" s="49"/>
      <c r="I121" s="50"/>
      <c r="J121" s="49">
        <v>0</v>
      </c>
      <c r="K121" s="48"/>
      <c r="L121" s="47">
        <f t="shared" si="1"/>
        <v>0</v>
      </c>
      <c r="M121" s="41"/>
      <c r="N121" s="13"/>
    </row>
    <row r="122" spans="2:15" x14ac:dyDescent="0.2">
      <c r="B122" s="15"/>
      <c r="C122" s="45"/>
      <c r="E122" s="51"/>
      <c r="F122" s="51"/>
      <c r="G122" s="4" t="s">
        <v>102</v>
      </c>
      <c r="H122" s="49"/>
      <c r="I122" s="50"/>
      <c r="J122" s="49">
        <v>0</v>
      </c>
      <c r="K122" s="48"/>
      <c r="L122" s="47">
        <f t="shared" si="1"/>
        <v>0</v>
      </c>
      <c r="M122" s="41"/>
      <c r="N122" s="13"/>
    </row>
    <row r="123" spans="2:15" x14ac:dyDescent="0.2">
      <c r="B123" s="15"/>
      <c r="C123" s="45"/>
      <c r="E123" s="51"/>
      <c r="F123" s="51"/>
      <c r="G123" s="4" t="s">
        <v>101</v>
      </c>
      <c r="H123" s="49"/>
      <c r="I123" s="50"/>
      <c r="J123" s="49">
        <v>0</v>
      </c>
      <c r="K123" s="48"/>
      <c r="L123" s="47">
        <f t="shared" si="1"/>
        <v>0</v>
      </c>
      <c r="M123" s="41"/>
      <c r="N123" s="13"/>
    </row>
    <row r="124" spans="2:15" x14ac:dyDescent="0.2">
      <c r="B124" s="15"/>
      <c r="C124" s="45"/>
      <c r="E124" s="51"/>
      <c r="F124" s="55" t="s">
        <v>100</v>
      </c>
      <c r="G124" s="46"/>
      <c r="H124" s="54">
        <v>0</v>
      </c>
      <c r="I124" s="54"/>
      <c r="J124" s="54">
        <v>0</v>
      </c>
      <c r="K124" s="53"/>
      <c r="L124" s="52">
        <f t="shared" si="1"/>
        <v>0</v>
      </c>
      <c r="M124" s="41"/>
      <c r="N124" s="13"/>
    </row>
    <row r="125" spans="2:15" x14ac:dyDescent="0.2">
      <c r="B125" s="15"/>
      <c r="C125" s="45"/>
      <c r="E125" s="51"/>
      <c r="F125" s="51"/>
      <c r="G125" s="4" t="s">
        <v>99</v>
      </c>
      <c r="H125" s="49">
        <v>0</v>
      </c>
      <c r="I125" s="50"/>
      <c r="J125" s="49">
        <v>0</v>
      </c>
      <c r="K125" s="48"/>
      <c r="L125" s="47">
        <f t="shared" si="1"/>
        <v>0</v>
      </c>
      <c r="M125" s="41"/>
      <c r="N125" s="13"/>
    </row>
    <row r="126" spans="2:15" x14ac:dyDescent="0.2">
      <c r="B126" s="15"/>
      <c r="C126" s="45"/>
      <c r="E126" s="51"/>
      <c r="F126" s="51"/>
      <c r="G126" s="4" t="s">
        <v>98</v>
      </c>
      <c r="H126" s="49">
        <v>0</v>
      </c>
      <c r="I126" s="50"/>
      <c r="J126" s="49">
        <v>0</v>
      </c>
      <c r="K126" s="48"/>
      <c r="L126" s="47">
        <f t="shared" si="1"/>
        <v>0</v>
      </c>
      <c r="M126" s="41"/>
      <c r="N126" s="13"/>
    </row>
    <row r="127" spans="2:15" x14ac:dyDescent="0.2">
      <c r="B127" s="15"/>
      <c r="C127" s="45"/>
      <c r="E127" s="51"/>
      <c r="F127" s="51"/>
      <c r="H127" s="14"/>
      <c r="I127" s="14"/>
      <c r="J127" s="14"/>
      <c r="L127" s="2">
        <f t="shared" si="1"/>
        <v>0</v>
      </c>
      <c r="M127" s="41"/>
      <c r="N127" s="13"/>
    </row>
    <row r="128" spans="2:15" ht="18" x14ac:dyDescent="0.25">
      <c r="B128" s="15"/>
      <c r="C128" s="45"/>
      <c r="D128" s="58" t="s">
        <v>97</v>
      </c>
      <c r="E128" s="66"/>
      <c r="F128" s="66"/>
      <c r="G128" s="65"/>
      <c r="H128" s="44">
        <f>+H5+H17+H21+H23+H51+H58+H72+H98+H102+H109</f>
        <v>988467.23000000091</v>
      </c>
      <c r="I128" s="44"/>
      <c r="J128" s="44">
        <f>+J5+J17+J21+J23+J51+J58+J72+J98+J102</f>
        <v>4040800.0000000037</v>
      </c>
      <c r="K128" s="43"/>
      <c r="L128" s="42">
        <f t="shared" si="1"/>
        <v>0.24462166650168282</v>
      </c>
      <c r="M128" s="41"/>
      <c r="N128" s="13"/>
      <c r="O128" s="81"/>
    </row>
    <row r="129" spans="2:14" x14ac:dyDescent="0.2">
      <c r="B129" s="15"/>
      <c r="C129" s="45"/>
      <c r="D129" s="64"/>
      <c r="E129" s="51"/>
      <c r="F129" s="51"/>
      <c r="G129" s="46"/>
      <c r="H129" s="14"/>
      <c r="I129" s="14"/>
      <c r="J129" s="14"/>
      <c r="L129" s="2">
        <f t="shared" si="1"/>
        <v>0</v>
      </c>
      <c r="M129" s="41"/>
      <c r="N129" s="13"/>
    </row>
    <row r="130" spans="2:14" x14ac:dyDescent="0.2">
      <c r="B130" s="15"/>
      <c r="C130" s="45"/>
      <c r="E130" s="55" t="s">
        <v>96</v>
      </c>
      <c r="F130" s="51"/>
      <c r="G130" s="46"/>
      <c r="H130" s="54">
        <v>13047.73</v>
      </c>
      <c r="I130" s="54"/>
      <c r="J130" s="54">
        <v>0</v>
      </c>
      <c r="K130" s="53"/>
      <c r="L130" s="52">
        <f t="shared" si="1"/>
        <v>0</v>
      </c>
      <c r="M130" s="41"/>
      <c r="N130" s="13"/>
    </row>
    <row r="131" spans="2:14" x14ac:dyDescent="0.2">
      <c r="B131" s="15"/>
      <c r="C131" s="45"/>
      <c r="E131" s="51"/>
      <c r="F131" s="55" t="s">
        <v>95</v>
      </c>
      <c r="G131" s="46"/>
      <c r="H131" s="61">
        <v>0</v>
      </c>
      <c r="I131" s="61"/>
      <c r="J131" s="61">
        <v>0</v>
      </c>
      <c r="K131" s="60"/>
      <c r="L131" s="59">
        <f t="shared" si="1"/>
        <v>0</v>
      </c>
      <c r="M131" s="41"/>
      <c r="N131" s="13"/>
    </row>
    <row r="132" spans="2:14" x14ac:dyDescent="0.2">
      <c r="B132" s="15"/>
      <c r="C132" s="45"/>
      <c r="E132" s="51"/>
      <c r="F132" s="63" t="s">
        <v>94</v>
      </c>
      <c r="H132" s="61">
        <v>0</v>
      </c>
      <c r="I132" s="61"/>
      <c r="J132" s="61">
        <v>0</v>
      </c>
      <c r="K132" s="60"/>
      <c r="L132" s="59">
        <f t="shared" si="1"/>
        <v>0</v>
      </c>
      <c r="M132" s="41"/>
      <c r="N132" s="13"/>
    </row>
    <row r="133" spans="2:14" ht="21.75" x14ac:dyDescent="0.2">
      <c r="B133" s="15"/>
      <c r="C133" s="45"/>
      <c r="E133" s="51"/>
      <c r="F133" s="51"/>
      <c r="G133" s="4" t="s">
        <v>93</v>
      </c>
      <c r="H133" s="49"/>
      <c r="I133" s="50"/>
      <c r="J133" s="49">
        <v>0</v>
      </c>
      <c r="K133" s="48"/>
      <c r="L133" s="47">
        <f t="shared" ref="L133:L196" si="2">IF(J133=0, ,+H133/J133)</f>
        <v>0</v>
      </c>
      <c r="M133" s="41"/>
      <c r="N133" s="13"/>
    </row>
    <row r="134" spans="2:14" ht="21.75" x14ac:dyDescent="0.2">
      <c r="B134" s="15"/>
      <c r="C134" s="45"/>
      <c r="E134" s="51"/>
      <c r="F134" s="51"/>
      <c r="G134" s="4" t="s">
        <v>92</v>
      </c>
      <c r="H134" s="49"/>
      <c r="I134" s="50"/>
      <c r="J134" s="49">
        <v>0</v>
      </c>
      <c r="K134" s="48"/>
      <c r="L134" s="47">
        <f t="shared" si="2"/>
        <v>0</v>
      </c>
      <c r="M134" s="41"/>
      <c r="N134" s="13"/>
    </row>
    <row r="135" spans="2:14" x14ac:dyDescent="0.2">
      <c r="B135" s="15"/>
      <c r="C135" s="45"/>
      <c r="E135" s="51"/>
      <c r="F135" s="63" t="s">
        <v>91</v>
      </c>
      <c r="H135" s="61">
        <v>0</v>
      </c>
      <c r="I135" s="61"/>
      <c r="J135" s="61">
        <v>0</v>
      </c>
      <c r="K135" s="60"/>
      <c r="L135" s="59">
        <f t="shared" si="2"/>
        <v>0</v>
      </c>
      <c r="M135" s="41"/>
      <c r="N135" s="13"/>
    </row>
    <row r="136" spans="2:14" ht="21.75" x14ac:dyDescent="0.2">
      <c r="B136" s="15"/>
      <c r="C136" s="45"/>
      <c r="E136" s="51"/>
      <c r="F136" s="51"/>
      <c r="G136" s="4" t="s">
        <v>90</v>
      </c>
      <c r="H136" s="49"/>
      <c r="I136" s="50"/>
      <c r="J136" s="49">
        <v>0</v>
      </c>
      <c r="K136" s="48"/>
      <c r="L136" s="47">
        <f t="shared" si="2"/>
        <v>0</v>
      </c>
      <c r="M136" s="41"/>
      <c r="N136" s="13"/>
    </row>
    <row r="137" spans="2:14" ht="21.75" x14ac:dyDescent="0.2">
      <c r="B137" s="15"/>
      <c r="C137" s="45"/>
      <c r="E137" s="51"/>
      <c r="F137" s="51"/>
      <c r="G137" s="4" t="s">
        <v>89</v>
      </c>
      <c r="H137" s="49"/>
      <c r="I137" s="50"/>
      <c r="J137" s="49">
        <v>0</v>
      </c>
      <c r="K137" s="48"/>
      <c r="L137" s="47">
        <f t="shared" si="2"/>
        <v>0</v>
      </c>
      <c r="M137" s="41"/>
      <c r="N137" s="13"/>
    </row>
    <row r="138" spans="2:14" x14ac:dyDescent="0.2">
      <c r="B138" s="15"/>
      <c r="C138" s="45"/>
      <c r="E138" s="51"/>
      <c r="F138" s="55" t="s">
        <v>88</v>
      </c>
      <c r="G138" s="46"/>
      <c r="H138" s="61">
        <v>13047.73</v>
      </c>
      <c r="I138" s="61"/>
      <c r="J138" s="61">
        <v>0</v>
      </c>
      <c r="K138" s="60"/>
      <c r="L138" s="59">
        <f t="shared" si="2"/>
        <v>0</v>
      </c>
      <c r="M138" s="41"/>
      <c r="N138" s="13"/>
    </row>
    <row r="139" spans="2:14" x14ac:dyDescent="0.2">
      <c r="B139" s="15"/>
      <c r="C139" s="45"/>
      <c r="E139" s="51"/>
      <c r="F139" s="63" t="s">
        <v>87</v>
      </c>
      <c r="H139" s="61">
        <v>0</v>
      </c>
      <c r="I139" s="61"/>
      <c r="J139" s="61">
        <v>0</v>
      </c>
      <c r="K139" s="60"/>
      <c r="L139" s="59">
        <f t="shared" si="2"/>
        <v>0</v>
      </c>
      <c r="M139" s="41"/>
      <c r="N139" s="13"/>
    </row>
    <row r="140" spans="2:14" ht="21.75" x14ac:dyDescent="0.2">
      <c r="B140" s="15"/>
      <c r="C140" s="45"/>
      <c r="E140" s="51"/>
      <c r="F140" s="63"/>
      <c r="G140" s="4" t="s">
        <v>86</v>
      </c>
      <c r="H140" s="49"/>
      <c r="I140" s="50"/>
      <c r="J140" s="49">
        <v>0</v>
      </c>
      <c r="K140" s="48"/>
      <c r="L140" s="47">
        <f t="shared" si="2"/>
        <v>0</v>
      </c>
      <c r="M140" s="41"/>
      <c r="N140" s="13"/>
    </row>
    <row r="141" spans="2:14" ht="21.75" x14ac:dyDescent="0.2">
      <c r="B141" s="15"/>
      <c r="C141" s="45"/>
      <c r="E141" s="51"/>
      <c r="F141" s="63"/>
      <c r="G141" s="4" t="s">
        <v>85</v>
      </c>
      <c r="H141" s="49"/>
      <c r="I141" s="50"/>
      <c r="J141" s="49">
        <v>0</v>
      </c>
      <c r="K141" s="48"/>
      <c r="L141" s="47">
        <f t="shared" si="2"/>
        <v>0</v>
      </c>
      <c r="M141" s="41"/>
      <c r="N141" s="13"/>
    </row>
    <row r="142" spans="2:14" x14ac:dyDescent="0.2">
      <c r="B142" s="15"/>
      <c r="C142" s="45"/>
      <c r="E142" s="51"/>
      <c r="F142" s="63"/>
      <c r="G142" s="4" t="s">
        <v>84</v>
      </c>
      <c r="H142" s="49"/>
      <c r="I142" s="50"/>
      <c r="J142" s="49">
        <v>0</v>
      </c>
      <c r="K142" s="48"/>
      <c r="L142" s="47">
        <f t="shared" si="2"/>
        <v>0</v>
      </c>
      <c r="M142" s="41"/>
      <c r="N142" s="13"/>
    </row>
    <row r="143" spans="2:14" x14ac:dyDescent="0.2">
      <c r="B143" s="15"/>
      <c r="C143" s="45"/>
      <c r="E143" s="51"/>
      <c r="F143" s="63"/>
      <c r="G143" s="4" t="s">
        <v>83</v>
      </c>
      <c r="H143" s="49"/>
      <c r="I143" s="50"/>
      <c r="J143" s="49">
        <v>0</v>
      </c>
      <c r="K143" s="48"/>
      <c r="L143" s="47">
        <f t="shared" si="2"/>
        <v>0</v>
      </c>
      <c r="M143" s="41"/>
      <c r="N143" s="13"/>
    </row>
    <row r="144" spans="2:14" x14ac:dyDescent="0.2">
      <c r="B144" s="15"/>
      <c r="C144" s="45"/>
      <c r="E144" s="51"/>
      <c r="F144" s="63"/>
      <c r="G144" s="4" t="s">
        <v>82</v>
      </c>
      <c r="H144" s="49"/>
      <c r="I144" s="50"/>
      <c r="J144" s="49">
        <v>0</v>
      </c>
      <c r="K144" s="48"/>
      <c r="L144" s="47">
        <f t="shared" si="2"/>
        <v>0</v>
      </c>
      <c r="M144" s="41"/>
      <c r="N144" s="13"/>
    </row>
    <row r="145" spans="2:14" x14ac:dyDescent="0.2">
      <c r="B145" s="15"/>
      <c r="C145" s="45"/>
      <c r="E145" s="51"/>
      <c r="F145" s="63"/>
      <c r="G145" s="4" t="s">
        <v>81</v>
      </c>
      <c r="H145" s="49"/>
      <c r="I145" s="50"/>
      <c r="J145" s="49">
        <v>0</v>
      </c>
      <c r="K145" s="48"/>
      <c r="L145" s="47">
        <f t="shared" si="2"/>
        <v>0</v>
      </c>
      <c r="M145" s="41"/>
      <c r="N145" s="13"/>
    </row>
    <row r="146" spans="2:14" x14ac:dyDescent="0.2">
      <c r="B146" s="15"/>
      <c r="C146" s="45"/>
      <c r="E146" s="51"/>
      <c r="F146" s="63" t="s">
        <v>80</v>
      </c>
      <c r="H146" s="61">
        <v>13047.73</v>
      </c>
      <c r="I146" s="61"/>
      <c r="J146" s="61">
        <v>0</v>
      </c>
      <c r="K146" s="60"/>
      <c r="L146" s="59">
        <f t="shared" si="2"/>
        <v>0</v>
      </c>
      <c r="M146" s="41"/>
      <c r="N146" s="13"/>
    </row>
    <row r="147" spans="2:14" ht="21.75" x14ac:dyDescent="0.2">
      <c r="B147" s="15"/>
      <c r="C147" s="45"/>
      <c r="E147" s="51"/>
      <c r="F147" s="63"/>
      <c r="G147" s="4" t="s">
        <v>79</v>
      </c>
      <c r="H147" s="49"/>
      <c r="I147" s="50"/>
      <c r="J147" s="49">
        <v>0</v>
      </c>
      <c r="K147" s="48"/>
      <c r="L147" s="47">
        <f t="shared" si="2"/>
        <v>0</v>
      </c>
      <c r="M147" s="41"/>
      <c r="N147" s="13"/>
    </row>
    <row r="148" spans="2:14" x14ac:dyDescent="0.2">
      <c r="B148" s="15"/>
      <c r="C148" s="45"/>
      <c r="E148" s="51"/>
      <c r="F148" s="51"/>
      <c r="G148" s="4" t="s">
        <v>78</v>
      </c>
      <c r="H148" s="49"/>
      <c r="I148" s="50"/>
      <c r="J148" s="49">
        <v>0</v>
      </c>
      <c r="K148" s="48"/>
      <c r="L148" s="47">
        <f t="shared" si="2"/>
        <v>0</v>
      </c>
      <c r="M148" s="41"/>
      <c r="N148" s="13"/>
    </row>
    <row r="149" spans="2:14" x14ac:dyDescent="0.2">
      <c r="B149" s="15"/>
      <c r="C149" s="45"/>
      <c r="E149" s="51"/>
      <c r="F149" s="51"/>
      <c r="G149" s="4" t="s">
        <v>77</v>
      </c>
      <c r="H149" s="49"/>
      <c r="I149" s="50"/>
      <c r="J149" s="49">
        <v>0</v>
      </c>
      <c r="K149" s="48"/>
      <c r="L149" s="47">
        <f t="shared" si="2"/>
        <v>0</v>
      </c>
      <c r="M149" s="41"/>
      <c r="N149" s="13"/>
    </row>
    <row r="150" spans="2:14" x14ac:dyDescent="0.2">
      <c r="B150" s="15"/>
      <c r="C150" s="45"/>
      <c r="E150" s="51"/>
      <c r="F150" s="51"/>
      <c r="G150" s="4" t="s">
        <v>76</v>
      </c>
      <c r="H150" s="49"/>
      <c r="I150" s="50"/>
      <c r="J150" s="49">
        <v>0</v>
      </c>
      <c r="K150" s="48"/>
      <c r="L150" s="47">
        <f t="shared" si="2"/>
        <v>0</v>
      </c>
      <c r="M150" s="41"/>
      <c r="N150" s="13"/>
    </row>
    <row r="151" spans="2:14" x14ac:dyDescent="0.2">
      <c r="B151" s="15"/>
      <c r="C151" s="45"/>
      <c r="E151" s="51"/>
      <c r="F151" s="51"/>
      <c r="G151" s="4" t="s">
        <v>75</v>
      </c>
      <c r="H151" s="49"/>
      <c r="I151" s="50"/>
      <c r="J151" s="49">
        <v>0</v>
      </c>
      <c r="K151" s="48"/>
      <c r="L151" s="47">
        <f t="shared" si="2"/>
        <v>0</v>
      </c>
      <c r="M151" s="41"/>
      <c r="N151" s="13"/>
    </row>
    <row r="152" spans="2:14" x14ac:dyDescent="0.2">
      <c r="B152" s="15"/>
      <c r="C152" s="45"/>
      <c r="E152" s="51"/>
      <c r="F152" s="51"/>
      <c r="G152" s="4" t="s">
        <v>74</v>
      </c>
      <c r="H152" s="49"/>
      <c r="I152" s="50"/>
      <c r="J152" s="49">
        <v>0</v>
      </c>
      <c r="K152" s="48"/>
      <c r="L152" s="47">
        <f t="shared" si="2"/>
        <v>0</v>
      </c>
      <c r="M152" s="41"/>
      <c r="N152" s="13"/>
    </row>
    <row r="153" spans="2:14" ht="21.75" x14ac:dyDescent="0.2">
      <c r="B153" s="15"/>
      <c r="C153" s="45"/>
      <c r="E153" s="51"/>
      <c r="F153" s="51"/>
      <c r="G153" s="4" t="s">
        <v>73</v>
      </c>
      <c r="H153" s="49"/>
      <c r="I153" s="50"/>
      <c r="J153" s="49">
        <v>0</v>
      </c>
      <c r="K153" s="48"/>
      <c r="L153" s="47">
        <f t="shared" si="2"/>
        <v>0</v>
      </c>
      <c r="M153" s="41"/>
      <c r="N153" s="13"/>
    </row>
    <row r="154" spans="2:14" x14ac:dyDescent="0.2">
      <c r="B154" s="15"/>
      <c r="C154" s="45"/>
      <c r="E154" s="51"/>
      <c r="F154" s="51"/>
      <c r="G154" s="4" t="s">
        <v>72</v>
      </c>
      <c r="H154" s="62">
        <v>13047.73</v>
      </c>
      <c r="I154" s="50"/>
      <c r="J154" s="62">
        <v>0</v>
      </c>
      <c r="K154" s="48"/>
      <c r="L154" s="47">
        <f t="shared" si="2"/>
        <v>0</v>
      </c>
      <c r="M154" s="41"/>
      <c r="N154" s="13"/>
    </row>
    <row r="155" spans="2:14" x14ac:dyDescent="0.2">
      <c r="B155" s="15"/>
      <c r="C155" s="45"/>
      <c r="E155" s="55" t="s">
        <v>71</v>
      </c>
      <c r="F155" s="51"/>
      <c r="G155" s="46"/>
      <c r="H155" s="54">
        <v>-1515.08</v>
      </c>
      <c r="I155" s="54"/>
      <c r="J155" s="54">
        <f>+J156+J169</f>
        <v>-38116.770000000004</v>
      </c>
      <c r="K155" s="53"/>
      <c r="L155" s="52">
        <f t="shared" si="2"/>
        <v>3.9748383716668535E-2</v>
      </c>
      <c r="M155" s="41"/>
      <c r="N155" s="13"/>
    </row>
    <row r="156" spans="2:14" x14ac:dyDescent="0.2">
      <c r="B156" s="15"/>
      <c r="C156" s="45"/>
      <c r="E156" s="51"/>
      <c r="F156" s="55" t="s">
        <v>70</v>
      </c>
      <c r="G156" s="46"/>
      <c r="H156" s="61">
        <v>0</v>
      </c>
      <c r="I156" s="61"/>
      <c r="J156" s="61">
        <f>+J161</f>
        <v>-38116.770000000004</v>
      </c>
      <c r="K156" s="60"/>
      <c r="L156" s="59">
        <f t="shared" si="2"/>
        <v>0</v>
      </c>
      <c r="M156" s="41"/>
      <c r="N156" s="13"/>
    </row>
    <row r="157" spans="2:14" ht="21.75" x14ac:dyDescent="0.2">
      <c r="B157" s="15"/>
      <c r="C157" s="45"/>
      <c r="E157" s="51"/>
      <c r="F157" s="51"/>
      <c r="G157" s="4" t="s">
        <v>69</v>
      </c>
      <c r="H157" s="49"/>
      <c r="I157" s="50"/>
      <c r="J157" s="49"/>
      <c r="K157" s="48"/>
      <c r="L157" s="47">
        <f t="shared" si="2"/>
        <v>0</v>
      </c>
      <c r="M157" s="41"/>
      <c r="N157" s="13"/>
    </row>
    <row r="158" spans="2:14" ht="21.75" x14ac:dyDescent="0.2">
      <c r="B158" s="15"/>
      <c r="C158" s="45"/>
      <c r="E158" s="51"/>
      <c r="F158" s="51"/>
      <c r="G158" s="4" t="s">
        <v>68</v>
      </c>
      <c r="H158" s="49"/>
      <c r="I158" s="50"/>
      <c r="J158" s="49">
        <v>0</v>
      </c>
      <c r="K158" s="48"/>
      <c r="L158" s="47">
        <f t="shared" si="2"/>
        <v>0</v>
      </c>
      <c r="M158" s="41"/>
      <c r="N158" s="13"/>
    </row>
    <row r="159" spans="2:14" ht="21.75" x14ac:dyDescent="0.2">
      <c r="B159" s="15"/>
      <c r="C159" s="45"/>
      <c r="E159" s="51"/>
      <c r="F159" s="51"/>
      <c r="G159" s="4" t="s">
        <v>67</v>
      </c>
      <c r="H159" s="49"/>
      <c r="I159" s="50"/>
      <c r="J159" s="49">
        <v>0</v>
      </c>
      <c r="K159" s="48"/>
      <c r="L159" s="47">
        <f t="shared" si="2"/>
        <v>0</v>
      </c>
      <c r="M159" s="41"/>
      <c r="N159" s="13"/>
    </row>
    <row r="160" spans="2:14" ht="21.75" x14ac:dyDescent="0.2">
      <c r="B160" s="15"/>
      <c r="C160" s="45"/>
      <c r="E160" s="51"/>
      <c r="F160" s="51"/>
      <c r="G160" s="4" t="s">
        <v>66</v>
      </c>
      <c r="H160" s="49"/>
      <c r="I160" s="50"/>
      <c r="J160" s="49">
        <v>0</v>
      </c>
      <c r="K160" s="48"/>
      <c r="L160" s="47">
        <f t="shared" si="2"/>
        <v>0</v>
      </c>
      <c r="M160" s="41"/>
      <c r="N160" s="13"/>
    </row>
    <row r="161" spans="2:14" x14ac:dyDescent="0.2">
      <c r="B161" s="15"/>
      <c r="C161" s="45"/>
      <c r="E161" s="51"/>
      <c r="F161" s="51"/>
      <c r="G161" s="4" t="s">
        <v>65</v>
      </c>
      <c r="H161" s="49"/>
      <c r="I161" s="50"/>
      <c r="J161" s="49">
        <v>-38116.770000000004</v>
      </c>
      <c r="K161" s="48"/>
      <c r="L161" s="47">
        <f t="shared" si="2"/>
        <v>0</v>
      </c>
      <c r="M161" s="41"/>
      <c r="N161" s="13"/>
    </row>
    <row r="162" spans="2:14" x14ac:dyDescent="0.2">
      <c r="B162" s="15"/>
      <c r="C162" s="45"/>
      <c r="E162" s="51"/>
      <c r="F162" s="51"/>
      <c r="G162" s="4" t="s">
        <v>64</v>
      </c>
      <c r="H162" s="49"/>
      <c r="I162" s="50"/>
      <c r="J162" s="49">
        <v>0</v>
      </c>
      <c r="K162" s="48"/>
      <c r="L162" s="47">
        <f t="shared" si="2"/>
        <v>0</v>
      </c>
      <c r="M162" s="41"/>
      <c r="N162" s="13"/>
    </row>
    <row r="163" spans="2:14" x14ac:dyDescent="0.2">
      <c r="B163" s="15"/>
      <c r="C163" s="45"/>
      <c r="E163" s="51"/>
      <c r="F163" s="51"/>
      <c r="G163" s="4" t="s">
        <v>63</v>
      </c>
      <c r="H163" s="49"/>
      <c r="I163" s="50"/>
      <c r="J163" s="49">
        <v>0</v>
      </c>
      <c r="K163" s="48"/>
      <c r="L163" s="47">
        <f t="shared" si="2"/>
        <v>0</v>
      </c>
      <c r="M163" s="41"/>
      <c r="N163" s="13"/>
    </row>
    <row r="164" spans="2:14" x14ac:dyDescent="0.2">
      <c r="B164" s="15"/>
      <c r="C164" s="45"/>
      <c r="E164" s="51"/>
      <c r="F164" s="51"/>
      <c r="G164" s="4" t="s">
        <v>62</v>
      </c>
      <c r="H164" s="49"/>
      <c r="I164" s="50"/>
      <c r="J164" s="49">
        <v>0</v>
      </c>
      <c r="K164" s="48"/>
      <c r="L164" s="47">
        <f t="shared" si="2"/>
        <v>0</v>
      </c>
      <c r="M164" s="41"/>
      <c r="N164" s="13"/>
    </row>
    <row r="165" spans="2:14" ht="21.75" x14ac:dyDescent="0.2">
      <c r="B165" s="15"/>
      <c r="C165" s="45"/>
      <c r="E165" s="51"/>
      <c r="F165" s="51"/>
      <c r="G165" s="4" t="s">
        <v>61</v>
      </c>
      <c r="H165" s="49"/>
      <c r="I165" s="50"/>
      <c r="J165" s="49">
        <v>0</v>
      </c>
      <c r="K165" s="48"/>
      <c r="L165" s="47">
        <f t="shared" si="2"/>
        <v>0</v>
      </c>
      <c r="M165" s="41"/>
      <c r="N165" s="13"/>
    </row>
    <row r="166" spans="2:14" ht="21.75" x14ac:dyDescent="0.2">
      <c r="B166" s="15"/>
      <c r="C166" s="45"/>
      <c r="E166" s="51"/>
      <c r="F166" s="51"/>
      <c r="G166" s="4" t="s">
        <v>60</v>
      </c>
      <c r="H166" s="49"/>
      <c r="I166" s="50"/>
      <c r="J166" s="49">
        <v>0</v>
      </c>
      <c r="K166" s="48"/>
      <c r="L166" s="47">
        <f t="shared" si="2"/>
        <v>0</v>
      </c>
      <c r="M166" s="41"/>
      <c r="N166" s="13"/>
    </row>
    <row r="167" spans="2:14" ht="21.75" x14ac:dyDescent="0.2">
      <c r="B167" s="15"/>
      <c r="C167" s="45"/>
      <c r="E167" s="51"/>
      <c r="F167" s="51"/>
      <c r="G167" s="4" t="s">
        <v>59</v>
      </c>
      <c r="H167" s="49"/>
      <c r="I167" s="50"/>
      <c r="J167" s="49">
        <v>0</v>
      </c>
      <c r="K167" s="48"/>
      <c r="L167" s="47">
        <f t="shared" si="2"/>
        <v>0</v>
      </c>
      <c r="M167" s="41"/>
      <c r="N167" s="13"/>
    </row>
    <row r="168" spans="2:14" ht="21.75" x14ac:dyDescent="0.2">
      <c r="B168" s="15"/>
      <c r="C168" s="45"/>
      <c r="E168" s="51"/>
      <c r="F168" s="51"/>
      <c r="G168" s="4" t="s">
        <v>58</v>
      </c>
      <c r="H168" s="49"/>
      <c r="I168" s="50"/>
      <c r="J168" s="49">
        <v>0</v>
      </c>
      <c r="K168" s="48"/>
      <c r="L168" s="47">
        <f t="shared" si="2"/>
        <v>0</v>
      </c>
      <c r="M168" s="41"/>
      <c r="N168" s="13"/>
    </row>
    <row r="169" spans="2:14" x14ac:dyDescent="0.2">
      <c r="B169" s="15"/>
      <c r="C169" s="45"/>
      <c r="E169" s="51"/>
      <c r="F169" s="55" t="s">
        <v>57</v>
      </c>
      <c r="G169" s="46"/>
      <c r="H169" s="61">
        <v>-1515.08</v>
      </c>
      <c r="I169" s="61"/>
      <c r="J169" s="61">
        <f>+J170</f>
        <v>0</v>
      </c>
      <c r="K169" s="60"/>
      <c r="L169" s="59">
        <f t="shared" si="2"/>
        <v>0</v>
      </c>
      <c r="M169" s="41"/>
      <c r="N169" s="13"/>
    </row>
    <row r="170" spans="2:14" ht="21.75" x14ac:dyDescent="0.2">
      <c r="B170" s="15"/>
      <c r="C170" s="45"/>
      <c r="E170" s="51"/>
      <c r="F170" s="51"/>
      <c r="G170" s="4" t="s">
        <v>56</v>
      </c>
      <c r="H170" s="49"/>
      <c r="I170" s="50"/>
      <c r="J170" s="49">
        <v>0</v>
      </c>
      <c r="K170" s="48"/>
      <c r="L170" s="47">
        <f t="shared" si="2"/>
        <v>0</v>
      </c>
      <c r="M170" s="41"/>
      <c r="N170" s="13"/>
    </row>
    <row r="171" spans="2:14" ht="21.75" x14ac:dyDescent="0.2">
      <c r="B171" s="15"/>
      <c r="C171" s="45"/>
      <c r="E171" s="51"/>
      <c r="F171" s="51"/>
      <c r="G171" s="4" t="s">
        <v>55</v>
      </c>
      <c r="H171" s="49"/>
      <c r="I171" s="50"/>
      <c r="J171" s="49">
        <v>0</v>
      </c>
      <c r="K171" s="48"/>
      <c r="L171" s="47">
        <f t="shared" si="2"/>
        <v>0</v>
      </c>
      <c r="M171" s="41"/>
      <c r="N171" s="13"/>
    </row>
    <row r="172" spans="2:14" ht="21.75" x14ac:dyDescent="0.2">
      <c r="B172" s="15"/>
      <c r="C172" s="45"/>
      <c r="E172" s="51"/>
      <c r="F172" s="51"/>
      <c r="G172" s="4" t="s">
        <v>54</v>
      </c>
      <c r="H172" s="49"/>
      <c r="I172" s="50"/>
      <c r="J172" s="49">
        <v>0</v>
      </c>
      <c r="K172" s="48"/>
      <c r="L172" s="47">
        <f t="shared" si="2"/>
        <v>0</v>
      </c>
      <c r="M172" s="41"/>
      <c r="N172" s="13"/>
    </row>
    <row r="173" spans="2:14" ht="21.75" x14ac:dyDescent="0.2">
      <c r="B173" s="15"/>
      <c r="C173" s="45"/>
      <c r="E173" s="51"/>
      <c r="F173" s="51"/>
      <c r="G173" s="4" t="s">
        <v>53</v>
      </c>
      <c r="H173" s="49"/>
      <c r="I173" s="50"/>
      <c r="J173" s="49">
        <v>0</v>
      </c>
      <c r="K173" s="48"/>
      <c r="L173" s="47">
        <f t="shared" si="2"/>
        <v>0</v>
      </c>
      <c r="M173" s="41"/>
      <c r="N173" s="13"/>
    </row>
    <row r="174" spans="2:14" x14ac:dyDescent="0.2">
      <c r="B174" s="15"/>
      <c r="C174" s="45"/>
      <c r="E174" s="51"/>
      <c r="F174" s="51"/>
      <c r="G174" s="4" t="s">
        <v>52</v>
      </c>
      <c r="H174" s="49">
        <v>-1515.08</v>
      </c>
      <c r="I174" s="50"/>
      <c r="J174" s="49">
        <v>0</v>
      </c>
      <c r="K174" s="48"/>
      <c r="L174" s="47">
        <f t="shared" si="2"/>
        <v>0</v>
      </c>
      <c r="M174" s="41"/>
      <c r="N174" s="13"/>
    </row>
    <row r="175" spans="2:14" x14ac:dyDescent="0.2">
      <c r="B175" s="15"/>
      <c r="C175" s="45"/>
      <c r="E175" s="51"/>
      <c r="F175" s="51"/>
      <c r="G175" s="4" t="s">
        <v>51</v>
      </c>
      <c r="H175" s="49"/>
      <c r="I175" s="50"/>
      <c r="J175" s="49">
        <v>0</v>
      </c>
      <c r="K175" s="48"/>
      <c r="L175" s="47">
        <f t="shared" si="2"/>
        <v>0</v>
      </c>
      <c r="M175" s="41"/>
      <c r="N175" s="13"/>
    </row>
    <row r="176" spans="2:14" x14ac:dyDescent="0.2">
      <c r="B176" s="15"/>
      <c r="C176" s="45"/>
      <c r="E176" s="51"/>
      <c r="F176" s="51"/>
      <c r="G176" s="4" t="s">
        <v>50</v>
      </c>
      <c r="H176" s="62"/>
      <c r="I176" s="50"/>
      <c r="J176" s="62">
        <v>0</v>
      </c>
      <c r="K176" s="48"/>
      <c r="L176" s="47">
        <f t="shared" si="2"/>
        <v>0</v>
      </c>
      <c r="M176" s="41"/>
      <c r="N176" s="13"/>
    </row>
    <row r="177" spans="2:14" x14ac:dyDescent="0.2">
      <c r="B177" s="15"/>
      <c r="C177" s="45"/>
      <c r="E177" s="51"/>
      <c r="F177" s="51"/>
      <c r="G177" s="4" t="s">
        <v>49</v>
      </c>
      <c r="H177" s="62"/>
      <c r="I177" s="50"/>
      <c r="J177" s="62">
        <v>0</v>
      </c>
      <c r="K177" s="48"/>
      <c r="L177" s="47">
        <f t="shared" si="2"/>
        <v>0</v>
      </c>
      <c r="M177" s="41"/>
      <c r="N177" s="13"/>
    </row>
    <row r="178" spans="2:14" x14ac:dyDescent="0.2">
      <c r="B178" s="15"/>
      <c r="C178" s="45"/>
      <c r="E178" s="51"/>
      <c r="F178" s="51"/>
      <c r="G178" s="4" t="s">
        <v>48</v>
      </c>
      <c r="H178" s="62"/>
      <c r="I178" s="50"/>
      <c r="J178" s="62">
        <v>0</v>
      </c>
      <c r="K178" s="48"/>
      <c r="L178" s="47">
        <f t="shared" si="2"/>
        <v>0</v>
      </c>
      <c r="M178" s="41"/>
      <c r="N178" s="13"/>
    </row>
    <row r="179" spans="2:14" ht="21.75" x14ac:dyDescent="0.2">
      <c r="B179" s="15"/>
      <c r="C179" s="45"/>
      <c r="E179" s="51"/>
      <c r="F179" s="51"/>
      <c r="G179" s="4" t="s">
        <v>47</v>
      </c>
      <c r="H179" s="62"/>
      <c r="I179" s="50"/>
      <c r="J179" s="62">
        <v>0</v>
      </c>
      <c r="K179" s="48"/>
      <c r="L179" s="47">
        <f t="shared" si="2"/>
        <v>0</v>
      </c>
      <c r="M179" s="41"/>
      <c r="N179" s="13"/>
    </row>
    <row r="180" spans="2:14" ht="21.75" x14ac:dyDescent="0.2">
      <c r="B180" s="15"/>
      <c r="C180" s="45"/>
      <c r="E180" s="51"/>
      <c r="F180" s="51"/>
      <c r="G180" s="4" t="s">
        <v>46</v>
      </c>
      <c r="H180" s="62"/>
      <c r="I180" s="50"/>
      <c r="J180" s="62">
        <v>0</v>
      </c>
      <c r="K180" s="48"/>
      <c r="L180" s="47">
        <f t="shared" si="2"/>
        <v>0</v>
      </c>
      <c r="M180" s="41"/>
      <c r="N180" s="13"/>
    </row>
    <row r="181" spans="2:14" ht="21.75" x14ac:dyDescent="0.2">
      <c r="B181" s="15"/>
      <c r="C181" s="45"/>
      <c r="E181" s="51"/>
      <c r="F181" s="51"/>
      <c r="G181" s="4" t="s">
        <v>45</v>
      </c>
      <c r="H181" s="62"/>
      <c r="I181" s="50"/>
      <c r="J181" s="62">
        <v>0</v>
      </c>
      <c r="K181" s="48"/>
      <c r="L181" s="47">
        <f t="shared" si="2"/>
        <v>0</v>
      </c>
      <c r="M181" s="41"/>
      <c r="N181" s="13"/>
    </row>
    <row r="182" spans="2:14" ht="21.75" x14ac:dyDescent="0.2">
      <c r="B182" s="15"/>
      <c r="C182" s="45"/>
      <c r="E182" s="51"/>
      <c r="F182" s="51"/>
      <c r="G182" s="4" t="s">
        <v>44</v>
      </c>
      <c r="H182" s="62"/>
      <c r="I182" s="50"/>
      <c r="J182" s="62">
        <v>0</v>
      </c>
      <c r="K182" s="48"/>
      <c r="L182" s="47">
        <f t="shared" si="2"/>
        <v>0</v>
      </c>
      <c r="M182" s="41"/>
      <c r="N182" s="13"/>
    </row>
    <row r="183" spans="2:14" x14ac:dyDescent="0.2">
      <c r="B183" s="15"/>
      <c r="C183" s="45"/>
      <c r="E183" s="51"/>
      <c r="F183" s="51"/>
      <c r="G183" s="4" t="s">
        <v>43</v>
      </c>
      <c r="H183" s="62"/>
      <c r="I183" s="50"/>
      <c r="J183" s="62">
        <v>0</v>
      </c>
      <c r="K183" s="48"/>
      <c r="L183" s="47">
        <f t="shared" si="2"/>
        <v>0</v>
      </c>
      <c r="M183" s="41"/>
      <c r="N183" s="13"/>
    </row>
    <row r="184" spans="2:14" x14ac:dyDescent="0.2">
      <c r="B184" s="15"/>
      <c r="C184" s="45"/>
      <c r="E184" s="51"/>
      <c r="F184" s="55" t="s">
        <v>42</v>
      </c>
      <c r="G184" s="46"/>
      <c r="H184" s="61">
        <v>0</v>
      </c>
      <c r="I184" s="61"/>
      <c r="J184" s="61">
        <v>0</v>
      </c>
      <c r="K184" s="60"/>
      <c r="L184" s="59">
        <f t="shared" si="2"/>
        <v>0</v>
      </c>
      <c r="M184" s="41"/>
      <c r="N184" s="13"/>
    </row>
    <row r="185" spans="2:14" x14ac:dyDescent="0.2">
      <c r="B185" s="15"/>
      <c r="C185" s="45"/>
      <c r="E185" s="51"/>
      <c r="F185" s="51"/>
      <c r="G185" s="4" t="s">
        <v>41</v>
      </c>
      <c r="H185" s="49"/>
      <c r="I185" s="50"/>
      <c r="J185" s="49">
        <v>0</v>
      </c>
      <c r="K185" s="48"/>
      <c r="L185" s="47">
        <f t="shared" si="2"/>
        <v>0</v>
      </c>
      <c r="M185" s="41"/>
      <c r="N185" s="13"/>
    </row>
    <row r="186" spans="2:14" x14ac:dyDescent="0.2">
      <c r="B186" s="15"/>
      <c r="C186" s="45"/>
      <c r="E186" s="55" t="s">
        <v>40</v>
      </c>
      <c r="F186" s="51"/>
      <c r="G186" s="46"/>
      <c r="H186" s="54">
        <v>0</v>
      </c>
      <c r="I186" s="54"/>
      <c r="J186" s="54">
        <v>0</v>
      </c>
      <c r="K186" s="53"/>
      <c r="L186" s="52">
        <f t="shared" si="2"/>
        <v>0</v>
      </c>
      <c r="M186" s="41"/>
      <c r="N186" s="13"/>
    </row>
    <row r="187" spans="2:14" x14ac:dyDescent="0.2">
      <c r="B187" s="15"/>
      <c r="C187" s="45"/>
      <c r="E187" s="51"/>
      <c r="F187" s="55" t="s">
        <v>39</v>
      </c>
      <c r="G187" s="46"/>
      <c r="H187" s="61">
        <v>0</v>
      </c>
      <c r="I187" s="61"/>
      <c r="J187" s="61">
        <v>0</v>
      </c>
      <c r="K187" s="60"/>
      <c r="L187" s="59">
        <f t="shared" si="2"/>
        <v>0</v>
      </c>
      <c r="M187" s="41"/>
      <c r="N187" s="13"/>
    </row>
    <row r="188" spans="2:14" x14ac:dyDescent="0.2">
      <c r="B188" s="15"/>
      <c r="C188" s="45"/>
      <c r="E188" s="51"/>
      <c r="F188" s="51"/>
      <c r="G188" s="4" t="s">
        <v>38</v>
      </c>
      <c r="H188" s="49"/>
      <c r="I188" s="50"/>
      <c r="J188" s="49">
        <v>0</v>
      </c>
      <c r="K188" s="48"/>
      <c r="L188" s="47">
        <f t="shared" si="2"/>
        <v>0</v>
      </c>
      <c r="M188" s="41"/>
      <c r="N188" s="13"/>
    </row>
    <row r="189" spans="2:14" x14ac:dyDescent="0.2">
      <c r="B189" s="15"/>
      <c r="C189" s="45"/>
      <c r="E189" s="51"/>
      <c r="F189" s="51"/>
      <c r="G189" s="4" t="s">
        <v>37</v>
      </c>
      <c r="H189" s="49"/>
      <c r="I189" s="50"/>
      <c r="J189" s="49">
        <v>0</v>
      </c>
      <c r="K189" s="48"/>
      <c r="L189" s="47">
        <f t="shared" si="2"/>
        <v>0</v>
      </c>
      <c r="M189" s="41"/>
      <c r="N189" s="13"/>
    </row>
    <row r="190" spans="2:14" x14ac:dyDescent="0.2">
      <c r="B190" s="15"/>
      <c r="C190" s="45"/>
      <c r="E190" s="51"/>
      <c r="F190" s="51"/>
      <c r="G190" s="4" t="s">
        <v>36</v>
      </c>
      <c r="H190" s="49"/>
      <c r="I190" s="50"/>
      <c r="J190" s="49">
        <v>0</v>
      </c>
      <c r="K190" s="48"/>
      <c r="L190" s="47">
        <f t="shared" si="2"/>
        <v>0</v>
      </c>
      <c r="M190" s="41"/>
      <c r="N190" s="13"/>
    </row>
    <row r="191" spans="2:14" x14ac:dyDescent="0.2">
      <c r="B191" s="15"/>
      <c r="C191" s="45"/>
      <c r="E191" s="51"/>
      <c r="F191" s="51"/>
      <c r="G191" s="4" t="s">
        <v>35</v>
      </c>
      <c r="H191" s="49"/>
      <c r="I191" s="50"/>
      <c r="J191" s="49">
        <v>0</v>
      </c>
      <c r="K191" s="48"/>
      <c r="L191" s="47">
        <f t="shared" si="2"/>
        <v>0</v>
      </c>
      <c r="M191" s="41"/>
      <c r="N191" s="13"/>
    </row>
    <row r="192" spans="2:14" x14ac:dyDescent="0.2">
      <c r="B192" s="15"/>
      <c r="C192" s="45"/>
      <c r="E192" s="51"/>
      <c r="F192" s="51"/>
      <c r="G192" s="4" t="s">
        <v>34</v>
      </c>
      <c r="H192" s="49"/>
      <c r="I192" s="50"/>
      <c r="J192" s="49">
        <v>0</v>
      </c>
      <c r="K192" s="48"/>
      <c r="L192" s="47">
        <f t="shared" si="2"/>
        <v>0</v>
      </c>
      <c r="M192" s="41"/>
      <c r="N192" s="13"/>
    </row>
    <row r="193" spans="2:14" x14ac:dyDescent="0.2">
      <c r="B193" s="15"/>
      <c r="C193" s="45"/>
      <c r="E193" s="51"/>
      <c r="F193" s="51"/>
      <c r="G193" s="4" t="s">
        <v>33</v>
      </c>
      <c r="H193" s="49"/>
      <c r="I193" s="50"/>
      <c r="J193" s="49">
        <v>0</v>
      </c>
      <c r="K193" s="48"/>
      <c r="L193" s="47">
        <f t="shared" si="2"/>
        <v>0</v>
      </c>
      <c r="M193" s="41"/>
      <c r="N193" s="13"/>
    </row>
    <row r="194" spans="2:14" ht="25.5" customHeight="1" x14ac:dyDescent="0.2">
      <c r="B194" s="15"/>
      <c r="C194" s="45"/>
      <c r="E194" s="51"/>
      <c r="F194" s="84" t="s">
        <v>32</v>
      </c>
      <c r="G194" s="84"/>
      <c r="H194" s="61">
        <v>0</v>
      </c>
      <c r="I194" s="61"/>
      <c r="J194" s="61">
        <v>0</v>
      </c>
      <c r="K194" s="60"/>
      <c r="L194" s="59">
        <f t="shared" si="2"/>
        <v>0</v>
      </c>
      <c r="M194" s="41"/>
      <c r="N194" s="13"/>
    </row>
    <row r="195" spans="2:14" x14ac:dyDescent="0.2">
      <c r="B195" s="15"/>
      <c r="C195" s="45"/>
      <c r="E195" s="51"/>
      <c r="F195" s="51"/>
      <c r="G195" s="4" t="s">
        <v>31</v>
      </c>
      <c r="H195" s="49"/>
      <c r="I195" s="50"/>
      <c r="J195" s="49">
        <v>0</v>
      </c>
      <c r="K195" s="48"/>
      <c r="L195" s="47">
        <f t="shared" si="2"/>
        <v>0</v>
      </c>
      <c r="M195" s="41"/>
      <c r="N195" s="13"/>
    </row>
    <row r="196" spans="2:14" x14ac:dyDescent="0.2">
      <c r="B196" s="15"/>
      <c r="C196" s="45"/>
      <c r="E196" s="51"/>
      <c r="F196" s="51"/>
      <c r="G196" s="4" t="s">
        <v>30</v>
      </c>
      <c r="H196" s="49"/>
      <c r="I196" s="50"/>
      <c r="J196" s="49">
        <v>0</v>
      </c>
      <c r="K196" s="48"/>
      <c r="L196" s="47">
        <f t="shared" si="2"/>
        <v>0</v>
      </c>
      <c r="M196" s="41"/>
      <c r="N196" s="13"/>
    </row>
    <row r="197" spans="2:14" x14ac:dyDescent="0.2">
      <c r="B197" s="15"/>
      <c r="C197" s="45"/>
      <c r="E197" s="55" t="s">
        <v>29</v>
      </c>
      <c r="F197" s="51"/>
      <c r="G197" s="46"/>
      <c r="H197" s="54">
        <v>0.10999999999999988</v>
      </c>
      <c r="I197" s="54"/>
      <c r="J197" s="54">
        <f>+J198+J199</f>
        <v>-2683.2300000000032</v>
      </c>
      <c r="K197" s="53"/>
      <c r="L197" s="52">
        <f t="shared" ref="L197:L220" si="3">IF(J197=0, ,+H197/J197)</f>
        <v>-4.099536752346975E-5</v>
      </c>
      <c r="M197" s="41"/>
      <c r="N197" s="13"/>
    </row>
    <row r="198" spans="2:14" x14ac:dyDescent="0.2">
      <c r="B198" s="15"/>
      <c r="C198" s="45"/>
      <c r="E198" s="51"/>
      <c r="F198" s="51"/>
      <c r="G198" s="4" t="s">
        <v>28</v>
      </c>
      <c r="H198" s="62">
        <v>-1.52</v>
      </c>
      <c r="I198" s="50"/>
      <c r="J198" s="62">
        <v>-39275.51</v>
      </c>
      <c r="K198" s="48"/>
      <c r="L198" s="47">
        <f t="shared" si="3"/>
        <v>3.8700961489742586E-5</v>
      </c>
      <c r="M198" s="41"/>
      <c r="N198" s="13"/>
    </row>
    <row r="199" spans="2:14" x14ac:dyDescent="0.2">
      <c r="B199" s="15"/>
      <c r="C199" s="45"/>
      <c r="E199" s="51"/>
      <c r="F199" s="51"/>
      <c r="G199" s="4" t="s">
        <v>27</v>
      </c>
      <c r="H199" s="62">
        <v>1.63</v>
      </c>
      <c r="I199" s="50"/>
      <c r="J199" s="62">
        <v>36592.28</v>
      </c>
      <c r="K199" s="48"/>
      <c r="L199" s="47">
        <f t="shared" si="3"/>
        <v>4.4544914938342183E-5</v>
      </c>
      <c r="M199" s="41"/>
      <c r="N199" s="13"/>
    </row>
    <row r="200" spans="2:14" x14ac:dyDescent="0.2">
      <c r="B200" s="15"/>
      <c r="C200" s="45"/>
      <c r="E200" s="55" t="s">
        <v>26</v>
      </c>
      <c r="F200" s="51"/>
      <c r="G200" s="46"/>
      <c r="H200" s="54">
        <v>-999999.99</v>
      </c>
      <c r="I200" s="54"/>
      <c r="J200" s="54">
        <f>+J201</f>
        <v>-4000000</v>
      </c>
      <c r="K200" s="53"/>
      <c r="L200" s="52">
        <f t="shared" si="3"/>
        <v>0.24999999749999999</v>
      </c>
      <c r="M200" s="41"/>
      <c r="N200" s="13"/>
    </row>
    <row r="201" spans="2:14" x14ac:dyDescent="0.2">
      <c r="B201" s="15"/>
      <c r="C201" s="45"/>
      <c r="E201" s="51"/>
      <c r="F201" s="55" t="s">
        <v>25</v>
      </c>
      <c r="G201" s="46"/>
      <c r="H201" s="61">
        <v>-999999.99</v>
      </c>
      <c r="I201" s="61"/>
      <c r="J201" s="61">
        <f>+J202+J205</f>
        <v>-4000000</v>
      </c>
      <c r="K201" s="60"/>
      <c r="L201" s="59">
        <f t="shared" si="3"/>
        <v>0.24999999749999999</v>
      </c>
      <c r="M201" s="41"/>
      <c r="N201" s="13"/>
    </row>
    <row r="202" spans="2:14" x14ac:dyDescent="0.2">
      <c r="B202" s="15"/>
      <c r="C202" s="45"/>
      <c r="E202" s="51"/>
      <c r="F202" s="51"/>
      <c r="G202" s="4" t="s">
        <v>219</v>
      </c>
      <c r="H202" s="49"/>
      <c r="I202" s="50"/>
      <c r="J202" s="49"/>
      <c r="K202" s="48"/>
      <c r="L202" s="47">
        <f t="shared" si="3"/>
        <v>0</v>
      </c>
      <c r="M202" s="41"/>
      <c r="N202" s="13"/>
    </row>
    <row r="203" spans="2:14" x14ac:dyDescent="0.2">
      <c r="B203" s="15"/>
      <c r="C203" s="45"/>
      <c r="E203" s="51"/>
      <c r="F203" s="51"/>
      <c r="G203" s="4" t="s">
        <v>24</v>
      </c>
      <c r="H203" s="49"/>
      <c r="I203" s="50"/>
      <c r="J203" s="49">
        <v>0</v>
      </c>
      <c r="K203" s="48"/>
      <c r="L203" s="47">
        <f t="shared" si="3"/>
        <v>0</v>
      </c>
      <c r="M203" s="41"/>
      <c r="N203" s="13"/>
    </row>
    <row r="204" spans="2:14" ht="21.75" x14ac:dyDescent="0.2">
      <c r="B204" s="15"/>
      <c r="C204" s="45"/>
      <c r="E204" s="51"/>
      <c r="F204" s="51"/>
      <c r="G204" s="4" t="s">
        <v>23</v>
      </c>
      <c r="H204" s="49"/>
      <c r="I204" s="50"/>
      <c r="J204" s="49">
        <v>0</v>
      </c>
      <c r="K204" s="48"/>
      <c r="L204" s="47">
        <f t="shared" si="3"/>
        <v>0</v>
      </c>
      <c r="M204" s="41"/>
      <c r="N204" s="13"/>
    </row>
    <row r="205" spans="2:14" x14ac:dyDescent="0.2">
      <c r="B205" s="15"/>
      <c r="C205" s="45"/>
      <c r="E205" s="51"/>
      <c r="F205" s="51"/>
      <c r="G205" s="4" t="s">
        <v>22</v>
      </c>
      <c r="H205" s="49">
        <v>-999999.99</v>
      </c>
      <c r="I205" s="50"/>
      <c r="J205" s="49">
        <v>-4000000</v>
      </c>
      <c r="K205" s="48"/>
      <c r="L205" s="47">
        <f t="shared" si="3"/>
        <v>0.24999999749999999</v>
      </c>
      <c r="M205" s="41"/>
      <c r="N205" s="13"/>
    </row>
    <row r="206" spans="2:14" ht="21.75" x14ac:dyDescent="0.2">
      <c r="B206" s="15"/>
      <c r="C206" s="45"/>
      <c r="E206" s="51"/>
      <c r="F206" s="51"/>
      <c r="G206" s="4" t="s">
        <v>21</v>
      </c>
      <c r="H206" s="49"/>
      <c r="I206" s="50"/>
      <c r="J206" s="49">
        <v>0</v>
      </c>
      <c r="K206" s="48"/>
      <c r="L206" s="47">
        <f t="shared" si="3"/>
        <v>0</v>
      </c>
      <c r="M206" s="41"/>
      <c r="N206" s="13"/>
    </row>
    <row r="207" spans="2:14" x14ac:dyDescent="0.2">
      <c r="B207" s="15"/>
      <c r="C207" s="45"/>
      <c r="E207" s="51"/>
      <c r="F207" s="51"/>
      <c r="G207" s="4" t="s">
        <v>20</v>
      </c>
      <c r="H207" s="49"/>
      <c r="I207" s="50"/>
      <c r="J207" s="49">
        <v>0</v>
      </c>
      <c r="K207" s="48"/>
      <c r="L207" s="47">
        <f t="shared" si="3"/>
        <v>0</v>
      </c>
      <c r="M207" s="41"/>
      <c r="N207" s="13"/>
    </row>
    <row r="208" spans="2:14" ht="21.75" x14ac:dyDescent="0.2">
      <c r="B208" s="15"/>
      <c r="C208" s="45"/>
      <c r="E208" s="51"/>
      <c r="F208" s="51"/>
      <c r="G208" s="4" t="s">
        <v>19</v>
      </c>
      <c r="H208" s="49"/>
      <c r="I208" s="50"/>
      <c r="J208" s="49">
        <v>0</v>
      </c>
      <c r="K208" s="48"/>
      <c r="L208" s="47">
        <f t="shared" si="3"/>
        <v>0</v>
      </c>
      <c r="M208" s="41"/>
      <c r="N208" s="13"/>
    </row>
    <row r="209" spans="2:14" x14ac:dyDescent="0.2">
      <c r="B209" s="15"/>
      <c r="C209" s="45"/>
      <c r="E209" s="51"/>
      <c r="F209" s="51"/>
      <c r="G209" s="4" t="s">
        <v>18</v>
      </c>
      <c r="H209" s="49"/>
      <c r="I209" s="50"/>
      <c r="J209" s="49">
        <v>0</v>
      </c>
      <c r="K209" s="48"/>
      <c r="L209" s="47">
        <f t="shared" si="3"/>
        <v>0</v>
      </c>
      <c r="M209" s="41"/>
      <c r="N209" s="13"/>
    </row>
    <row r="210" spans="2:14" x14ac:dyDescent="0.2">
      <c r="B210" s="15"/>
      <c r="C210" s="45"/>
      <c r="E210" s="51"/>
      <c r="F210" s="55" t="s">
        <v>17</v>
      </c>
      <c r="G210" s="46"/>
      <c r="H210" s="61">
        <v>0</v>
      </c>
      <c r="I210" s="61"/>
      <c r="J210" s="61">
        <v>0</v>
      </c>
      <c r="K210" s="60"/>
      <c r="L210" s="59">
        <f t="shared" si="3"/>
        <v>0</v>
      </c>
      <c r="M210" s="41"/>
      <c r="N210" s="13"/>
    </row>
    <row r="211" spans="2:14" x14ac:dyDescent="0.2">
      <c r="B211" s="15"/>
      <c r="C211" s="45"/>
      <c r="G211" s="4" t="s">
        <v>16</v>
      </c>
      <c r="H211" s="49"/>
      <c r="I211" s="50"/>
      <c r="J211" s="49">
        <v>0</v>
      </c>
      <c r="K211" s="48"/>
      <c r="L211" s="47">
        <f t="shared" si="3"/>
        <v>0</v>
      </c>
      <c r="M211" s="41"/>
      <c r="N211" s="13"/>
    </row>
    <row r="212" spans="2:14" x14ac:dyDescent="0.2">
      <c r="B212" s="15"/>
      <c r="C212" s="45"/>
      <c r="G212" s="4" t="s">
        <v>15</v>
      </c>
      <c r="H212" s="49"/>
      <c r="I212" s="50"/>
      <c r="J212" s="49">
        <v>0</v>
      </c>
      <c r="K212" s="48"/>
      <c r="L212" s="47">
        <f t="shared" si="3"/>
        <v>0</v>
      </c>
      <c r="M212" s="41"/>
      <c r="N212" s="13"/>
    </row>
    <row r="213" spans="2:14" ht="21.75" x14ac:dyDescent="0.2">
      <c r="B213" s="15"/>
      <c r="C213" s="45"/>
      <c r="G213" s="4" t="s">
        <v>14</v>
      </c>
      <c r="H213" s="49"/>
      <c r="I213" s="50"/>
      <c r="J213" s="49">
        <v>0</v>
      </c>
      <c r="K213" s="48"/>
      <c r="L213" s="47">
        <f t="shared" si="3"/>
        <v>0</v>
      </c>
      <c r="M213" s="41"/>
      <c r="N213" s="13"/>
    </row>
    <row r="214" spans="2:14" x14ac:dyDescent="0.2">
      <c r="B214" s="15"/>
      <c r="C214" s="45"/>
      <c r="G214" s="4" t="s">
        <v>13</v>
      </c>
      <c r="H214" s="49"/>
      <c r="I214" s="50"/>
      <c r="J214" s="49">
        <v>0</v>
      </c>
      <c r="K214" s="48"/>
      <c r="L214" s="47">
        <f t="shared" si="3"/>
        <v>0</v>
      </c>
      <c r="M214" s="41"/>
      <c r="N214" s="13"/>
    </row>
    <row r="215" spans="2:14" ht="21.75" x14ac:dyDescent="0.2">
      <c r="B215" s="15"/>
      <c r="C215" s="45"/>
      <c r="G215" s="4" t="s">
        <v>12</v>
      </c>
      <c r="H215" s="49"/>
      <c r="I215" s="50"/>
      <c r="J215" s="49">
        <v>0</v>
      </c>
      <c r="K215" s="48"/>
      <c r="L215" s="47">
        <f t="shared" si="3"/>
        <v>0</v>
      </c>
      <c r="M215" s="41"/>
      <c r="N215" s="13"/>
    </row>
    <row r="216" spans="2:14" ht="21.75" x14ac:dyDescent="0.2">
      <c r="B216" s="15"/>
      <c r="C216" s="45"/>
      <c r="G216" s="4" t="s">
        <v>11</v>
      </c>
      <c r="H216" s="49"/>
      <c r="I216" s="50"/>
      <c r="J216" s="49">
        <v>0</v>
      </c>
      <c r="K216" s="48"/>
      <c r="L216" s="47">
        <f t="shared" si="3"/>
        <v>0</v>
      </c>
      <c r="M216" s="41"/>
      <c r="N216" s="13"/>
    </row>
    <row r="217" spans="2:14" x14ac:dyDescent="0.2">
      <c r="B217" s="15"/>
      <c r="C217" s="45"/>
      <c r="G217" s="4" t="s">
        <v>10</v>
      </c>
      <c r="H217" s="49"/>
      <c r="I217" s="50"/>
      <c r="J217" s="49">
        <v>0</v>
      </c>
      <c r="K217" s="48"/>
      <c r="L217" s="47">
        <f t="shared" si="3"/>
        <v>0</v>
      </c>
      <c r="M217" s="41"/>
      <c r="N217" s="13"/>
    </row>
    <row r="218" spans="2:14" x14ac:dyDescent="0.2">
      <c r="B218" s="15"/>
      <c r="C218" s="45"/>
      <c r="H218" s="14"/>
      <c r="I218" s="14"/>
      <c r="J218" s="14"/>
      <c r="L218" s="2">
        <f t="shared" si="3"/>
        <v>0</v>
      </c>
      <c r="M218" s="41"/>
      <c r="N218" s="13"/>
    </row>
    <row r="219" spans="2:14" ht="15" x14ac:dyDescent="0.2">
      <c r="B219" s="15"/>
      <c r="C219" s="45"/>
      <c r="D219" s="58" t="s">
        <v>9</v>
      </c>
      <c r="G219" s="46"/>
      <c r="H219" s="44">
        <f>+H130+H155+H186+H197+H200</f>
        <v>-988467.23</v>
      </c>
      <c r="I219" s="44"/>
      <c r="J219" s="44">
        <f>+J130+J155+J186+J197+J200</f>
        <v>-4040800</v>
      </c>
      <c r="K219" s="43"/>
      <c r="L219" s="42">
        <f t="shared" si="3"/>
        <v>0.24462166650168282</v>
      </c>
      <c r="M219" s="41"/>
      <c r="N219" s="13"/>
    </row>
    <row r="220" spans="2:14" x14ac:dyDescent="0.2">
      <c r="B220" s="15"/>
      <c r="C220" s="45"/>
      <c r="G220" s="56"/>
      <c r="H220" s="14"/>
      <c r="I220" s="14"/>
      <c r="J220" s="14"/>
      <c r="L220" s="2">
        <f t="shared" si="3"/>
        <v>0</v>
      </c>
      <c r="M220" s="41"/>
      <c r="N220" s="13"/>
    </row>
    <row r="221" spans="2:14" ht="15" x14ac:dyDescent="0.2">
      <c r="B221" s="15"/>
      <c r="C221" s="45"/>
      <c r="D221" s="58" t="s">
        <v>8</v>
      </c>
      <c r="G221" s="46"/>
      <c r="H221" s="44">
        <f>+H219+H128</f>
        <v>9.3132257461547852E-10</v>
      </c>
      <c r="I221" s="44"/>
      <c r="J221" s="44">
        <f>+J128+J219</f>
        <v>3.7252902984619141E-9</v>
      </c>
      <c r="K221" s="43"/>
      <c r="L221" s="57" t="s">
        <v>1</v>
      </c>
      <c r="M221" s="41"/>
      <c r="N221" s="13"/>
    </row>
    <row r="222" spans="2:14" x14ac:dyDescent="0.2">
      <c r="B222" s="15"/>
      <c r="C222" s="45"/>
      <c r="G222" s="56"/>
      <c r="H222" s="14"/>
      <c r="I222" s="14"/>
      <c r="J222" s="14"/>
      <c r="L222" s="2">
        <f t="shared" ref="L222:L228" si="4">IF(J222=0, ,+H222/J222)</f>
        <v>0</v>
      </c>
      <c r="M222" s="41"/>
      <c r="N222" s="13"/>
    </row>
    <row r="223" spans="2:14" x14ac:dyDescent="0.2">
      <c r="B223" s="15"/>
      <c r="C223" s="45"/>
      <c r="E223" s="55" t="s">
        <v>7</v>
      </c>
      <c r="F223" s="51"/>
      <c r="G223" s="46"/>
      <c r="H223" s="54">
        <f>SUM(H224:H227)</f>
        <v>0</v>
      </c>
      <c r="I223" s="54"/>
      <c r="J223" s="54">
        <f>SUM(J224:J227)</f>
        <v>0</v>
      </c>
      <c r="K223" s="53"/>
      <c r="L223" s="52">
        <f t="shared" si="4"/>
        <v>0</v>
      </c>
      <c r="M223" s="41"/>
      <c r="N223" s="13"/>
    </row>
    <row r="224" spans="2:14" x14ac:dyDescent="0.2">
      <c r="B224" s="15"/>
      <c r="C224" s="45"/>
      <c r="E224" s="51"/>
      <c r="F224" s="51"/>
      <c r="G224" s="4" t="s">
        <v>6</v>
      </c>
      <c r="H224" s="49"/>
      <c r="I224" s="50"/>
      <c r="J224" s="49">
        <v>0</v>
      </c>
      <c r="K224" s="48"/>
      <c r="L224" s="47">
        <f t="shared" si="4"/>
        <v>0</v>
      </c>
      <c r="M224" s="41"/>
      <c r="N224" s="13"/>
    </row>
    <row r="225" spans="2:14" x14ac:dyDescent="0.2">
      <c r="B225" s="15"/>
      <c r="C225" s="45"/>
      <c r="E225" s="51"/>
      <c r="F225" s="51"/>
      <c r="G225" s="4" t="s">
        <v>5</v>
      </c>
      <c r="H225" s="49"/>
      <c r="I225" s="50"/>
      <c r="J225" s="49">
        <v>0</v>
      </c>
      <c r="K225" s="48"/>
      <c r="L225" s="47">
        <f t="shared" si="4"/>
        <v>0</v>
      </c>
      <c r="M225" s="41"/>
      <c r="N225" s="13"/>
    </row>
    <row r="226" spans="2:14" x14ac:dyDescent="0.2">
      <c r="B226" s="15"/>
      <c r="C226" s="45"/>
      <c r="E226" s="51"/>
      <c r="F226" s="51"/>
      <c r="G226" s="4" t="s">
        <v>4</v>
      </c>
      <c r="H226" s="49"/>
      <c r="I226" s="50"/>
      <c r="J226" s="49">
        <v>0</v>
      </c>
      <c r="K226" s="48"/>
      <c r="L226" s="47">
        <f t="shared" si="4"/>
        <v>0</v>
      </c>
      <c r="M226" s="41"/>
      <c r="N226" s="13"/>
    </row>
    <row r="227" spans="2:14" x14ac:dyDescent="0.2">
      <c r="B227" s="15"/>
      <c r="C227" s="45"/>
      <c r="E227" s="51"/>
      <c r="F227" s="51"/>
      <c r="G227" s="4" t="s">
        <v>3</v>
      </c>
      <c r="H227" s="49"/>
      <c r="I227" s="50"/>
      <c r="J227" s="49">
        <v>0</v>
      </c>
      <c r="K227" s="48"/>
      <c r="L227" s="47">
        <f t="shared" si="4"/>
        <v>0</v>
      </c>
      <c r="M227" s="41"/>
      <c r="N227" s="13"/>
    </row>
    <row r="228" spans="2:14" x14ac:dyDescent="0.2">
      <c r="B228" s="15"/>
      <c r="C228" s="45"/>
      <c r="G228" s="46"/>
      <c r="H228" s="14"/>
      <c r="I228" s="14"/>
      <c r="J228" s="14"/>
      <c r="L228" s="2">
        <f t="shared" si="4"/>
        <v>0</v>
      </c>
      <c r="M228" s="41"/>
      <c r="N228" s="13"/>
    </row>
    <row r="229" spans="2:14" ht="33" customHeight="1" x14ac:dyDescent="0.2">
      <c r="B229" s="15"/>
      <c r="C229" s="45"/>
      <c r="D229" s="85" t="s">
        <v>2</v>
      </c>
      <c r="E229" s="85"/>
      <c r="F229" s="85"/>
      <c r="G229" s="85"/>
      <c r="H229" s="44">
        <f>+H221+H223</f>
        <v>9.3132257461547852E-10</v>
      </c>
      <c r="I229" s="44"/>
      <c r="J229" s="44">
        <f>+J221+J223</f>
        <v>3.7252902984619141E-9</v>
      </c>
      <c r="K229" s="43"/>
      <c r="L229" s="42" t="s">
        <v>1</v>
      </c>
      <c r="M229" s="41"/>
      <c r="N229" s="13"/>
    </row>
    <row r="230" spans="2:14" x14ac:dyDescent="0.2">
      <c r="B230" s="15"/>
      <c r="C230" s="40"/>
      <c r="D230" s="39"/>
      <c r="E230" s="39"/>
      <c r="F230" s="39"/>
      <c r="G230" s="38"/>
      <c r="H230" s="37"/>
      <c r="I230" s="37"/>
      <c r="J230" s="37"/>
      <c r="K230" s="36"/>
      <c r="L230" s="35"/>
      <c r="M230" s="34"/>
      <c r="N230" s="13"/>
    </row>
    <row r="231" spans="2:14" ht="13.5" thickBot="1" x14ac:dyDescent="0.25">
      <c r="B231" s="12"/>
      <c r="C231" s="11"/>
      <c r="D231" s="11"/>
      <c r="E231" s="11"/>
      <c r="F231" s="11"/>
      <c r="G231" s="10"/>
      <c r="H231" s="33"/>
      <c r="I231" s="33"/>
      <c r="J231" s="33"/>
      <c r="K231" s="9"/>
      <c r="L231" s="8"/>
      <c r="M231" s="11"/>
      <c r="N231" s="6"/>
    </row>
    <row r="232" spans="2:14" x14ac:dyDescent="0.2">
      <c r="H232" s="14"/>
      <c r="I232" s="14"/>
      <c r="J232" s="14"/>
    </row>
    <row r="233" spans="2:14" ht="13.5" thickBot="1" x14ac:dyDescent="0.25">
      <c r="H233" s="32"/>
      <c r="I233" s="32"/>
      <c r="J233" s="32"/>
      <c r="K233" s="31"/>
      <c r="L233" s="30"/>
    </row>
    <row r="234" spans="2:14" x14ac:dyDescent="0.2">
      <c r="B234" s="29"/>
      <c r="C234" s="24"/>
      <c r="D234" s="24"/>
      <c r="E234" s="24"/>
      <c r="F234" s="24"/>
      <c r="G234" s="28"/>
      <c r="H234" s="27"/>
      <c r="I234" s="27"/>
      <c r="J234" s="27"/>
      <c r="K234" s="26"/>
      <c r="L234" s="25"/>
      <c r="M234" s="24"/>
      <c r="N234" s="23"/>
    </row>
    <row r="235" spans="2:14" ht="15" x14ac:dyDescent="0.2">
      <c r="B235" s="15"/>
      <c r="C235" s="22"/>
      <c r="D235" s="20"/>
      <c r="E235" s="21" t="s">
        <v>0</v>
      </c>
      <c r="F235" s="20"/>
      <c r="G235" s="20"/>
      <c r="H235" s="19">
        <f>+H5+H17+H21+H51+H102</f>
        <v>12592385.850000001</v>
      </c>
      <c r="I235" s="19">
        <f>+I5+I17+I21+I51+I102</f>
        <v>0</v>
      </c>
      <c r="J235" s="19">
        <f>+J5+J17+J21+J51+J102</f>
        <v>54806097.550000004</v>
      </c>
      <c r="K235" s="18"/>
      <c r="L235" s="17">
        <f>+H235/J235</f>
        <v>0.22976249747597657</v>
      </c>
      <c r="M235" s="16"/>
      <c r="N235" s="13"/>
    </row>
    <row r="236" spans="2:14" x14ac:dyDescent="0.2">
      <c r="B236" s="15"/>
      <c r="G236" s="1"/>
      <c r="H236" s="14"/>
      <c r="I236" s="14"/>
      <c r="J236" s="14"/>
      <c r="N236" s="13"/>
    </row>
    <row r="237" spans="2:14" ht="15.75" thickBot="1" x14ac:dyDescent="0.25">
      <c r="B237" s="12"/>
      <c r="C237" s="11"/>
      <c r="D237" s="11"/>
      <c r="E237" s="11"/>
      <c r="F237" s="11"/>
      <c r="G237" s="10"/>
      <c r="H237" s="9"/>
      <c r="I237" s="9"/>
      <c r="J237" s="9"/>
      <c r="K237" s="9"/>
      <c r="L237" s="8"/>
      <c r="M237" s="7"/>
      <c r="N237" s="6"/>
    </row>
    <row r="241" spans="8:10" s="1" customFormat="1" x14ac:dyDescent="0.2">
      <c r="H241" s="5"/>
      <c r="J241" s="5"/>
    </row>
  </sheetData>
  <sheetProtection selectLockedCells="1"/>
  <protectedRanges>
    <protectedRange sqref="J18:J20" name="Rango1_2"/>
    <protectedRange sqref="J64:J66" name="Rango1_3"/>
    <protectedRange sqref="J85" name="Rango1_5"/>
    <protectedRange sqref="J99:J100" name="Rango1_6"/>
    <protectedRange sqref="J103" name="Rango1_7"/>
    <protectedRange sqref="J154" name="Rango1_8"/>
    <protectedRange sqref="J176:J183" name="Rango1_9"/>
    <protectedRange sqref="J198:J199" name="Rango1_10"/>
    <protectedRange sqref="H7:H14" name="Rango1"/>
  </protectedRanges>
  <mergeCells count="5">
    <mergeCell ref="F43:G43"/>
    <mergeCell ref="F54:G54"/>
    <mergeCell ref="F89:G89"/>
    <mergeCell ref="F194:G194"/>
    <mergeCell ref="D229:G229"/>
  </mergeCells>
  <pageMargins left="0.15748031496062992" right="0.15748031496062992" top="0.55118110236220474" bottom="0.35433070866141736" header="0.15748031496062992" footer="0.31496062992125984"/>
  <pageSetup paperSize="9" scale="67" fitToHeight="6" orientation="portrait" r:id="rId1"/>
  <headerFooter>
    <oddHeader xml:space="preserve">&amp;L&amp;G&amp;R&amp;"-,Negrita"&amp;10TELEVISIÓN AUTONÓMICA DE CASTILLA LA MANCHA
EJECUCIÓN PRESUPUESTARIA 2020 </oddHeader>
  </headerFooter>
  <rowBreaks count="1" manualBreakCount="1">
    <brk id="161" min="1" max="1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31032026TVCLM</vt:lpstr>
      <vt:lpstr>'31032026TVCLM'!Área_de_impresión</vt:lpstr>
      <vt:lpstr>'31032026TVCLM'!Títulos_a_imprimir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2023-05-10T07:58:58Z</cp:lastPrinted>
  <dcterms:created xsi:type="dcterms:W3CDTF">2020-02-18T12:25:45Z</dcterms:created>
  <dcterms:modified xsi:type="dcterms:W3CDTF">2026-04-10T07:09:10Z</dcterms:modified>
</cp:coreProperties>
</file>